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240" activeTab="2"/>
  </bookViews>
  <sheets>
    <sheet name="стр.1 " sheetId="1" r:id="rId1"/>
    <sheet name="стр.2_3" sheetId="2" r:id="rId2"/>
    <sheet name="стр.4-7" sheetId="3" r:id="rId3"/>
  </sheets>
  <definedNames>
    <definedName name="_xlnm.Print_Titles" localSheetId="1">'стр.2_3'!$4:$4</definedName>
    <definedName name="_xlnm.Print_Area" localSheetId="0">'стр.1 '!$A$1:$DD$74</definedName>
    <definedName name="_xlnm.Print_Area" localSheetId="1">'стр.2_3'!$A$1:$DD$76</definedName>
    <definedName name="_xlnm.Print_Area" localSheetId="2">'стр.4-7'!$A$1:$E$148</definedName>
  </definedNames>
  <calcPr fullCalcOnLoad="1"/>
</workbook>
</file>

<file path=xl/sharedStrings.xml><?xml version="1.0" encoding="utf-8"?>
<sst xmlns="http://schemas.openxmlformats.org/spreadsheetml/2006/main" count="325" uniqueCount="199">
  <si>
    <t>Наименование показателя</t>
  </si>
  <si>
    <t>из них:</t>
  </si>
  <si>
    <t>"</t>
  </si>
  <si>
    <t xml:space="preserve"> г.</t>
  </si>
  <si>
    <t>План финансово-хозяйственной деятельности</t>
  </si>
  <si>
    <t xml:space="preserve"> год</t>
  </si>
  <si>
    <t>Сумма</t>
  </si>
  <si>
    <t>I. Нефинансовые активы, всего:</t>
  </si>
  <si>
    <t>в том числе:</t>
  </si>
  <si>
    <t>2.2.1. по выданным авансам на услуги связи</t>
  </si>
  <si>
    <t>2.2.2. по выданным авансам на транспортные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</si>
  <si>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</si>
  <si>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</si>
  <si>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</si>
  <si>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(подпись)</t>
  </si>
  <si>
    <t>(расшифровка подписи)</t>
  </si>
  <si>
    <t>УТВЕРЖДАЮ</t>
  </si>
  <si>
    <t>КОДЫ</t>
  </si>
  <si>
    <t>Дата</t>
  </si>
  <si>
    <t>по ОКПО</t>
  </si>
  <si>
    <t>по ОКЕИ</t>
  </si>
  <si>
    <t>Единица измерения: руб.</t>
  </si>
  <si>
    <t>Х</t>
  </si>
  <si>
    <t>Поступления, всего:</t>
  </si>
  <si>
    <t>Выплаты, всего:</t>
  </si>
  <si>
    <t>1.2.1. Общая балансовая стоимость особо ценного движимого имущества</t>
  </si>
  <si>
    <t>1.2.2. Остаточная стоимость особо ценного движимого имущества</t>
  </si>
  <si>
    <t>Бюджетные инвестиции</t>
  </si>
  <si>
    <t>Оплата труда и начисления на выплаты по оплате труда, всего</t>
  </si>
  <si>
    <t>Заработная плата</t>
  </si>
  <si>
    <t>Прочие выплаты</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</si>
  <si>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</si>
  <si>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</si>
  <si>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</si>
  <si>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</si>
  <si>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</si>
  <si>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</si>
  <si>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</si>
  <si>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</si>
  <si>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Оплата работ, услуг, всего</t>
  </si>
  <si>
    <t>(наименование должности лица, утверждающего документ)</t>
  </si>
  <si>
    <t>Форма по КФД</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</si>
  <si>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</si>
  <si>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</si>
  <si>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</si>
  <si>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</si>
  <si>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</si>
  <si>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</si>
  <si>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</si>
  <si>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</si>
  <si>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</si>
  <si>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</si>
  <si>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</si>
  <si>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</si>
  <si>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Планируемый остаток средств на начало планируемого года</t>
  </si>
  <si>
    <t>Планируемый остаток средств на конец планируемого года</t>
  </si>
  <si>
    <t>Социальное обеспечение, всего</t>
  </si>
  <si>
    <t>Пособия по социальной помощи населению</t>
  </si>
  <si>
    <t>Прочие расходы</t>
  </si>
  <si>
    <t>Приложение</t>
  </si>
  <si>
    <t>на 20</t>
  </si>
  <si>
    <t>ИНН/КПП</t>
  </si>
  <si>
    <t>Адрес фактического местонахождения</t>
  </si>
  <si>
    <t>2.3.3. по выданным авансам на коммунальные услуги</t>
  </si>
  <si>
    <t>2.2.7. по выданным авансам на приобретение нематериальных активов</t>
  </si>
  <si>
    <t>2.2.9. по выданным авансам на приобретение материальных запасов</t>
  </si>
  <si>
    <t>2.2.10. по выданным авансам на прочие расходы</t>
  </si>
  <si>
    <t>2.3. Дебиторская задолженность по выданным авансам за счет доходов, полученных от платной и иной приносящей доход деятельности, всего:</t>
  </si>
  <si>
    <t>2.3.1. по выданным авансам на услуги связи</t>
  </si>
  <si>
    <t>2.3.2. по выданным авансам на транспортные услуги</t>
  </si>
  <si>
    <t>2.3.4. по выданным авансам на услуги по содержанию имущества</t>
  </si>
  <si>
    <t>2.3.5. по выданным авансам на прочие услуги</t>
  </si>
  <si>
    <t>2.3.6. по выданным авансам на приобретение основных средств</t>
  </si>
  <si>
    <t>2.3.7. по выданным авансам на приобретение нематериальных активов</t>
  </si>
  <si>
    <t>2.3.9. по выданным авансам на приобретение материальных запасов</t>
  </si>
  <si>
    <t>2.3.10. по выданным авансам на прочие расходы</t>
  </si>
  <si>
    <t>3.1. Просроченная кредиторская задолженность</t>
  </si>
  <si>
    <t>3.2.8. по приобретению нематериальных активов</t>
  </si>
  <si>
    <t>3.2.10. по приобретению материальных запасов</t>
  </si>
  <si>
    <t>3.2.11. по оплате прочих расходов</t>
  </si>
  <si>
    <t>3.2.12. по платежам в бюджет</t>
  </si>
  <si>
    <t>3.2.13. по прочим расчетам с кредиторами</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</si>
  <si>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</si>
  <si>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3.2.1. по начислениям на выплаты по оплате труда</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</si>
  <si>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</si>
  <si>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</si>
  <si>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</si>
  <si>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</si>
  <si>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</si>
  <si>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</si>
  <si>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Всего</t>
  </si>
  <si>
    <t>Поступления от иной приносящей доход деятельности, всего:</t>
  </si>
  <si>
    <t>Поступления от реализации ценных бумаг</t>
  </si>
  <si>
    <t>к Порядку составления и утверждения плана</t>
  </si>
  <si>
    <t xml:space="preserve">финансово-хозяйственной деятельности </t>
  </si>
  <si>
    <t>II. Финансовые активы, всего</t>
  </si>
  <si>
    <t>III. Обязательства, всего</t>
  </si>
  <si>
    <t>2.3.8. по выданным авансам на приобретение непроизведенных активов</t>
  </si>
  <si>
    <t>2.2.8. по выданным авансам на приобретение непроизведенных активов</t>
  </si>
  <si>
    <t>3.2.9. по приобретению непроизведенных активов</t>
  </si>
  <si>
    <t>3.3.9. по приобретению непроизведенных активов</t>
  </si>
  <si>
    <t>2.2.3. по выданным авансам на коммунальные услуги</t>
  </si>
  <si>
    <t>Наименование органа, осуществляющего</t>
  </si>
  <si>
    <t>функции и полномочия учредителя</t>
  </si>
  <si>
    <t>учреждения (подразделения)</t>
  </si>
  <si>
    <t>муниципальных,бюджетных и автономных</t>
  </si>
  <si>
    <t xml:space="preserve">учреждений, находящихся в ведении </t>
  </si>
  <si>
    <t>Управления образования города Пензы</t>
  </si>
  <si>
    <t>Наименование муниципального</t>
  </si>
  <si>
    <t>бюджетного (автономного)</t>
  </si>
  <si>
    <t>муниципального бюджетного (автономного)</t>
  </si>
  <si>
    <t xml:space="preserve">II. Показатели финансового состояния учреждения </t>
  </si>
  <si>
    <t>1.1. Общая балансовая стоимость недвижимого муниципального имущества, всего</t>
  </si>
  <si>
    <t>1.1.2. Стоимость имущества, приобретенного муниципальным бюджетным(автономным)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</si>
  <si>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бюджетным(автономным)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</si>
  <si>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</si>
  <si>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</si>
  <si>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Дебиторская задолженность по доходам, полученным за счет средств бюджета города Пензы</t>
  </si>
  <si>
    <t>2.2. Дебиторская задолженность по выданным авансам, полученным за счет средств бюджета города Пензы, всего:</t>
  </si>
  <si>
    <t>3.2. Кредиторская задолженность по расчетам с поставщиками и подрядчиками за счет средств бюджета города Пензы, всего:</t>
  </si>
  <si>
    <t xml:space="preserve">I. Сведения о деятельности муниципального (автономного) бюджетного учреждения </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</si>
  <si>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</si>
  <si>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III. Показатели по поступлениям и выплатам учреждения</t>
  </si>
  <si>
    <t>Код дополнительной классификации</t>
  </si>
  <si>
    <t>Код региональной классификации</t>
  </si>
  <si>
    <t>Код по бюджетной классификации операции сектора государственного управления</t>
  </si>
  <si>
    <t>Субсидии на выполнении муниципального задания</t>
  </si>
  <si>
    <t>Субсидии на иные цели</t>
  </si>
  <si>
    <t>Поступления от оказания муниципальным бюджетным (автономным) учреждением  (подразделением) услуг (выполнения работ) , предоставление которых для физических и юридических лиц осуществляется на платной основе, всего</t>
  </si>
  <si>
    <t>Начисления на выплаты по оплате труда</t>
  </si>
  <si>
    <t xml:space="preserve">Поступление нефинансовых активов, всего </t>
  </si>
  <si>
    <t>05.01.612</t>
  </si>
  <si>
    <t>Субсидии бюджетным учреждениям на иные цели зас счет федеральных средств</t>
  </si>
  <si>
    <t>Ежемесячное денежное вознаграждение за классное руководство</t>
  </si>
  <si>
    <t>04.02.000</t>
  </si>
  <si>
    <t>Аренда</t>
  </si>
  <si>
    <t>04.04.000</t>
  </si>
  <si>
    <t>Руководитель муниципального бюджетного</t>
  </si>
  <si>
    <t>(автономного) учреждения (подразделения)</t>
  </si>
  <si>
    <t>(уполномоченное лицо)</t>
  </si>
  <si>
    <t>Заместитель руководителя муниципального бюджетного</t>
  </si>
  <si>
    <t>(автономного) учреждения (подразделения) по</t>
  </si>
  <si>
    <t>финансовым вопросам</t>
  </si>
  <si>
    <t>(автономного) учреждения (подразделения)                                                                              С.Н.Симбирева</t>
  </si>
  <si>
    <t>Главный бухгалтер муниципального бюджетного                                                                      О.А.Фокина</t>
  </si>
  <si>
    <t>тел.  42-30-63</t>
  </si>
  <si>
    <t>Исполнитель                                                                                                                               О.А.Фокина</t>
  </si>
  <si>
    <t>Начальник Управления образования города Пензы</t>
  </si>
  <si>
    <t>Голодяев Ю.А.</t>
  </si>
  <si>
    <t>муниципальное бюджетное общеобразовательное учреждение средняя общеобразовательная школа №11 г. Пензы с углубленным изучением предметов гуманитарно-правового профиля</t>
  </si>
  <si>
    <t>24021900</t>
  </si>
  <si>
    <t>5836200080/583601001</t>
  </si>
  <si>
    <t>Управление образования города Пензы</t>
  </si>
  <si>
    <t>440011, г. Пенза, 8 Марта, 21а</t>
  </si>
  <si>
    <t xml:space="preserve">
2.1. Предметом деятельности Школы является реализация программ начального общего, основного общего, среднего (полного) общего образования, программ, обеспечивающих дополнительную (углубленную) подготовку обучающихся по предметам гуманитарно-правового профиля, а также соответствующих программ дополнительного образования детей.
Для  достижения  своих уставных  целей  Школа  осуществляет следующий вид основной деятельности: 
образовательная деятельность в соответствии с уровнями общеобразовательных программ  I,  II и III ступени общего образования:
I ступени - начального общего образования, нормативный срок освоения – 4 года (1-4 кл.) очная форма обучения; 
II ступени - основного общего образования, нормативный срок освоения - 5 лет (5-9 кл.) очная форма обучения; 
III ступени - среднего (полного) общего образования, нормативный срок освоения - 2 года (10-11 кл.) очная форма обучения. 
дополнительных образовательных программ - нормативный срок обучения устанавливается в зависимости от ступени и реализуемой программы.
С учетом потребностей и возможностей личности общеобразовательные программы осваиваются в следующих формах:
• очной;
• семейного образования;
• самообразования;
• экстерната.
     В Школе допускается сочетание различных форм получения образования. Для всех форм получения образования в рамках конкретной основной общеобразовательной программы действует государственный образовательный стандарт.
При наличии соответствующих условий и лицензии Школа вправе реализовывать дополнительные программы дошкольного образования.
2.2. Основными целями деятельности Школы являются формирование общей культуры личности обучающихся на основе усвоения обязательного минимума содержания общеобразовательных программ, их адаптация к жизни в обществе, создание основы для осознанного выбора и последующего освоения профессиональных программ, воспитание гражданственности, трудолюбия, уважения к правам и свободам человека, любви к окружающей природе, Родине, семье, формирование здорового образа жизни.
2.3. В своей деятельности Школа решает следующие задачи:
• обеспечение обязательного общего образования, установленного государственными образовательными стандартами для общеобразовательных школ на уровне, соответствующем развитию науки;
• обеспечение охраны здоровья обучающихся;
• апробация нового содержания профильного образования;
• создание условий для разностороннего и гармоничного развития личности обучающего через систему урочной и внеурочной работы; расширение спектра дополнительных (в том числе платных) образовательных услуг, предлагаемых Школой;
• выявление способных и одаренных детей, развитие их задатков и способностей в рамках образовательной системы Школы;
• создание условий для самоопределения и самореализации личности; 
• подготовка выпускников, способных и готовых оказывать позитивное влияние на социально-экономические процессы, идущие в стране; создание условий для социализации обучающихся;
• формирование у подрастающего поколения ясного понимания собственных прав и обязанностей как субъектов и объектов гражданского права, интериоризация юношеством норм и ценностей гражданского общества;
• подготовка обучающихся к освоению профессиональных образовательных программ;
• совершенствование профессионального мастерства педагогов;
• подключение родителей учащихся и общественности микрорайона к образовательному процессу и реализации конкретных воспитательных акции в микроокружении школы;
• хозяйственная и предпринимательская деятельность, направленная на решение основных уставных задач Школы.
2.4.  Школа в установленном законодательством Российской Федерации порядке несет ответственность за:
• невыполнение функций, отнесенных к ее компетенции;
• качество образования учащихся и его соответствие государственным образовательным стандартам;
• реализацию образовательных программ в соответствии с учебным  планом, годовым календарным учебным графиком и расписанием занятий;
• организацию образовательного процесса в соответствии с требованиями охраны жизни и здоровья обучающихся и работников Школы;
• жизнь и здоровье обучающихся, работников Школы во время образовательного процесса;
• невыполнение обязательств по охране труда, предусмотренных коллективным договором либо другим локальным актом Школы
• нарушение требований пожарной безопасности;
• адекватность применяемых форм, методов и средств организации образовательного процесса возрастным психофизиологическим особенностям, склонностям, способностям, интересам обучающихся;
• организацию медицинского обслуживания и питания обучающихся, проведение лечебно-профилактических мероприятий, соблюдение санитарно-гигиенических норм, режим и качество питания обучающихся;
• нарушение прав и свобод обучающихся, работников Школы;
• иные действия, предусмотренные законодательством Российской Федерации.
2.5. Муниципальное задание для Школы, в соответствии с предусмотренными ее учредительными документами основными видами деятельности, формирует и утверждает администрация города Пензы.
Школа осуществляет в соответствии с муниципальным заданием деятельность, связанную с выполнением работ, оказанием услуг, относящихся к его основным видам деятельности.
Школа не вправе отказаться от выполнения муниципального задания.
Школа  вправе сверх установленного муниципального задания, а также в случаях, определенных федеральными законами, в пределах установленного муниципального задания выполнять работы, оказывать услуги, относящиеся к его основным видам деятельности, для граждан и юридических лиц за плату и на одинаковых при оказании одних и тех же услуг условиях. 
2.6. Школа вправе осуществлять иные виды деятельности, не являющиеся основными видами деятельности, лишь постольку, поскольку это служит достижению целей, ради которых она создана, и соответствующие указанным целям, при условии, что такая деятельность указана в настоящем Уставе.
Школа вправе осуществлять следующие виды приносящей доход деятельности:
2.6.1. Оказывать дополнительные платные образовательные услуги, не предусмотренные соответствующими образовательными программами и государственными образовательными стандартами, а именно: 
• проводить самостоятельно профессиональную подготовку учащихся.
• проводить  профессиональную подготовку учащихся по договорам и совместно с предприятиями, учреждениями, организациями.
• организовать обучение по программам углубленного изучения отдельных дисциплин, не предусмотренных учебным планом, сверх часов и сверх программ.
• осуществлять дополнительное обучение учащихся с привлечением специалистов высшей школы в профильных классах на платной основе.
• проводить репетиторство с учащимися другого образовательного учреждения.
• организовывать курсы по подготовке к поступлению в средние и высшие профессиональные образовательные учреждения по:
- изучению иностранных языков;
- повышению квалификации;
- переподготовке кадров с освоением новых специальностей, в том числе вождение автомобиля, машинопись, стенография, моделирование одежды.
• создавать кружки по:
- обучению игре на музыкальных инструментах;
- фото-, кино-, видео, радиоделу;
- кройке и шитью, вязанию, домоводству;
- танцам.
• создавать студии, группы, школы, факультативы, работающие по программам дополнительного образования детей:
- по обучению живописи, графике, скульптуре, народным промыслам;
- по изучению истории мировой культуры.
- организовывать учебные группы для обучения детей с отклонениями в развитии.
• создавать спортивные секции и физкультурные секции, группы ЛФК.
2.6.2. Сдавать в аренду имущество, полученное от Учредителя или приобретенное Школой.
Учредитель вправе приостановить приносящую доход деятельность Школы, если она наносит ущерб  уставной деятельности, до решения суда по этому вопросу.
2.7. На бесплатной для учащихся основе Школа оказывает следующие дополнительные образовательные услуги:
• занятия в кружках и спортивных секциях; 
• факультативные занятия.
2.8. Школа вправе создавать структурные подразделения (отделения, другие обособленные подразделения, не являющиеся юридическими лицами
</t>
  </si>
  <si>
    <t>возмещение коммунальных услуг</t>
  </si>
  <si>
    <t>04.04.611</t>
  </si>
  <si>
    <t>услуга № 1 аренда</t>
  </si>
  <si>
    <t xml:space="preserve"> </t>
  </si>
  <si>
    <t>05.01.611</t>
  </si>
  <si>
    <t>Создание условий для предоставления общедоступного и бесплатного общего образования</t>
  </si>
  <si>
    <t>04.00.000</t>
  </si>
  <si>
    <t>Приносящая доход деятельность(собственные доходы учреждения)</t>
  </si>
  <si>
    <t>Субсидии бюджетным учреждениям  на иные цели</t>
  </si>
  <si>
    <t>05.10.612</t>
  </si>
  <si>
    <t>Субсидии на организацию отдыха детей в оздоровительных лагерях с дневным пребыванием в каникулярное время</t>
  </si>
  <si>
    <t>383</t>
  </si>
  <si>
    <t>Остатки средств субсидий на выполнение муниципального задания на 01.01.2016 г.</t>
  </si>
  <si>
    <t>Расходы на создание условий для предоставления общедоступного и бесплатного общего образования</t>
  </si>
  <si>
    <t>Расходы на обеспечение обучающихся 1-11 классов горячим питанием</t>
  </si>
  <si>
    <t>Расходы на мероприятия по выполнению наказов избирателей ,поступивших депутатам Пензенской городской Думы по учреждениям образования.</t>
  </si>
  <si>
    <t>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</si>
  <si>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S333</t>
  </si>
  <si>
    <t>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</si>
  <si>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 xml:space="preserve"> 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муниципальных образовательных организаций дополнительного образования.</t>
  </si>
  <si>
    <t>Расходы на организацию питания детей в оздоровительных лагерях с дневным пребыванием в каникулярное время</t>
  </si>
  <si>
    <t>Расходы на приведение зданий, сооружений, территории и материально-технической базы учреждений общего и доп.образования в  соответствие с современными требованиями и нормами.</t>
  </si>
  <si>
    <t xml:space="preserve">        Исполнение судебных решений</t>
  </si>
  <si>
    <t>9940090300</t>
  </si>
  <si>
    <t xml:space="preserve">          Работы, услуги по содержанию имущества</t>
  </si>
  <si>
    <t xml:space="preserve">          Прочие расходы</t>
  </si>
  <si>
    <t>услуга № 2  платные образовательные услуги</t>
  </si>
  <si>
    <t>услуга № 3  пришкольный лагерь</t>
  </si>
  <si>
    <t xml:space="preserve">            Прочие работы, услуги</t>
  </si>
  <si>
    <t xml:space="preserve">        Расходы на создание условий для предоставления общедоступного и бесплатного общего образования</t>
  </si>
  <si>
    <t>9990021010</t>
  </si>
  <si>
    <t xml:space="preserve">            Коммунальные услуги</t>
  </si>
  <si>
    <t xml:space="preserve">        Расходы на обеспечение обучающихся 1-11 классов горячим питанием</t>
  </si>
  <si>
    <t>9990021100</t>
  </si>
  <si>
    <t>января</t>
  </si>
  <si>
    <t>01</t>
  </si>
  <si>
    <t>09</t>
  </si>
  <si>
    <t>18</t>
  </si>
  <si>
    <t>01.01.2018</t>
  </si>
  <si>
    <t>1211921150</t>
  </si>
  <si>
    <t xml:space="preserve">        Субвенция на организацию отдыха детей в оздоровительных лагерях с дневным пребыванием в каникулярное время</t>
  </si>
  <si>
    <t>1211074342</t>
  </si>
  <si>
    <t>20</t>
  </si>
  <si>
    <t>Налоги.пошлины и сборы</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</si>
</sst>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85">
    <font>
      <sz val="10"/>
      <name val="Arial Cyr"/>
      <family val="0"/>
    </font>
    <font>
      <sz val="11"/>
      <name val="Times New Roman"/>
      <family val="1"/>
    </font>
    <font>
      <sz val="9"/>
      <name val="Times New Roman"/>
      <family val="1"/>
    </font>
    <font>
      <b/>
      <sz val="13"/>
      <name val="Times New Roman"/>
      <family val="1"/>
    </font>
    <font>
      <b/>
      <sz val="11"/>
      <name val="Times New Roman"/>
      <family val="1"/>
    </font>
    <font>
      <sz val="11"/>
      <name val="Calibri"/>
      <family val="2"/>
    </font>
    <font>
      <sz val="10"/>
      <name val="Times New Roman"/>
      <family val="1"/>
    </font>
    <font>
      <sz val="8"/>
      <name val="Times New Roman"/>
      <family val="1"/>
    </font>
    <font>
      <sz val="11"/>
      <color indexed="8"/>
      <name val="Calibri"/>
      <family val="2"/>
    </font>
    <font>
      <sz val="11"/>
      <color indexed="8"/>
      <name val="Times New Roman"/>
      <family val="1"/>
    </font>
    <font>
      <i/>
      <sz val="11"/>
      <color indexed="8"/>
      <name val="Times New Roman"/>
      <family val="1"/>
    </font>
    <font>
      <sz val="10"/>
      <color indexed="8"/>
      <name val="Times New Roman"/>
      <family val="1"/>
    </font>
    <font>
      <sz val="9"/>
      <color indexed="8"/>
      <name val="Times New Roman"/>
      <family val="1"/>
    </font>
    <font>
      <i/>
      <sz val="10"/>
      <color indexed="8"/>
      <name val="Times New Roman"/>
      <family val="1"/>
    </font>
    <font>
      <sz val="13"/>
      <color indexed="8"/>
      <name val="Times New Roman"/>
      <family val="1"/>
    </font>
    <font>
      <b/>
      <sz val="11"/>
      <color indexed="8"/>
      <name val="Times New Roman"/>
      <family val="1"/>
    </font>
    <font>
      <sz val="8"/>
      <name val="Arial Cyr"/>
      <family val="0"/>
    </font>
    <font>
      <b/>
      <i/>
      <u val="single"/>
      <sz val="11"/>
      <color indexed="8"/>
      <name val="Times New Roman"/>
      <family val="1"/>
    </font>
    <font>
      <b/>
      <u val="single"/>
      <sz val="11"/>
      <color indexed="8"/>
      <name val="Times New Roman"/>
      <family val="1"/>
    </font>
    <font>
      <b/>
      <i/>
      <sz val="11"/>
      <color indexed="8"/>
      <name val="Times New Roman"/>
      <family val="1"/>
    </font>
    <font>
      <b/>
      <sz val="11"/>
      <color indexed="8"/>
      <name val="Calibri"/>
      <family val="2"/>
    </font>
    <font>
      <b/>
      <i/>
      <sz val="10"/>
      <color indexed="8"/>
      <name val="Times New Roman"/>
      <family val="1"/>
    </font>
    <font>
      <b/>
      <sz val="10"/>
      <color indexed="8"/>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i/>
      <sz val="11"/>
      <color indexed="10"/>
      <name val="Times New Roman"/>
      <family val="1"/>
    </font>
    <font>
      <i/>
      <sz val="11"/>
      <color indexed="10"/>
      <name val="Times New Roman"/>
      <family val="1"/>
    </font>
    <font>
      <b/>
      <sz val="11"/>
      <color indexed="10"/>
      <name val="Times New Roman"/>
      <family val="1"/>
    </font>
    <font>
      <b/>
      <i/>
      <sz val="10"/>
      <color indexed="10"/>
      <name val="Times New Roman"/>
      <family val="1"/>
    </font>
    <font>
      <sz val="10"/>
      <color indexed="10"/>
      <name val="Times New Roman"/>
      <family val="1"/>
    </font>
    <font>
      <b/>
      <sz val="10"/>
      <color indexed="8"/>
      <name val="Arial Cyr"/>
      <family val="0"/>
    </font>
    <font>
      <b/>
      <sz val="10"/>
      <color indexed="10"/>
      <name val="Times New Roman"/>
      <family val="1"/>
    </font>
    <font>
      <b/>
      <sz val="11"/>
      <color indexed="10"/>
      <name val="Calibri"/>
      <family val="2"/>
    </font>
    <font>
      <b/>
      <sz val="10"/>
      <color indexed="10"/>
      <name val="Arial CYR"/>
      <family val="0"/>
    </font>
    <font>
      <sz val="10"/>
      <color indexed="8"/>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i/>
      <sz val="11"/>
      <color rgb="FFFF0000"/>
      <name val="Times New Roman"/>
      <family val="1"/>
    </font>
    <font>
      <i/>
      <sz val="11"/>
      <color rgb="FFFF0000"/>
      <name val="Times New Roman"/>
      <family val="1"/>
    </font>
    <font>
      <b/>
      <sz val="11"/>
      <color rgb="FFFF0000"/>
      <name val="Times New Roman"/>
      <family val="1"/>
    </font>
    <font>
      <b/>
      <i/>
      <sz val="10"/>
      <color rgb="FFFF0000"/>
      <name val="Times New Roman"/>
      <family val="1"/>
    </font>
    <font>
      <sz val="10"/>
      <color rgb="FFFF0000"/>
      <name val="Times New Roman"/>
      <family val="1"/>
    </font>
    <font>
      <b/>
      <sz val="10"/>
      <color rgb="FF000000"/>
      <name val="Arial Cyr"/>
      <family val="0"/>
    </font>
    <font>
      <b/>
      <sz val="10"/>
      <color rgb="FFFF0000"/>
      <name val="Times New Roman"/>
      <family val="1"/>
    </font>
    <font>
      <b/>
      <sz val="11"/>
      <color rgb="FFFF0000"/>
      <name val="Calibri"/>
      <family val="2"/>
    </font>
    <font>
      <b/>
      <sz val="10"/>
      <color rgb="FFFF0000"/>
      <name val="Arial CYR"/>
      <family val="0"/>
    </font>
    <font>
      <sz val="10"/>
      <color rgb="FF0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9" fontId="55" fillId="0" borderId="1">
      <alignment horizontal="center" vertical="top" shrinkToFit="1"/>
      <protection/>
    </xf>
    <xf numFmtId="0" fontId="56" fillId="0" borderId="1">
      <alignment vertical="top" wrapText="1"/>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7" fillId="26" borderId="2" applyNumberFormat="0" applyAlignment="0" applyProtection="0"/>
    <xf numFmtId="0" fontId="58" fillId="27" borderId="3" applyNumberFormat="0" applyAlignment="0" applyProtection="0"/>
    <xf numFmtId="0" fontId="59" fillId="27" borderId="2" applyNumberFormat="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28" borderId="8"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3"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2"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49"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11" xfId="0" applyFont="1" applyBorder="1" applyAlignment="1">
      <alignment horizontal="left"/>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right"/>
    </xf>
    <xf numFmtId="0" fontId="4" fillId="0" borderId="0" xfId="0" applyFont="1" applyBorder="1" applyAlignment="1">
      <alignment horizontal="right"/>
    </xf>
    <xf numFmtId="0" fontId="1" fillId="0" borderId="0" xfId="0" applyFont="1" applyAlignment="1">
      <alignment vertical="top"/>
    </xf>
    <xf numFmtId="0" fontId="1" fillId="0" borderId="0" xfId="0" applyFont="1" applyAlignment="1">
      <alignment horizontal="left" wrapText="1"/>
    </xf>
    <xf numFmtId="0" fontId="1" fillId="0" borderId="0" xfId="0" applyFont="1" applyBorder="1" applyAlignment="1">
      <alignment/>
    </xf>
    <xf numFmtId="49" fontId="4" fillId="0" borderId="0" xfId="0" applyNumberFormat="1" applyFont="1" applyBorder="1" applyAlignment="1">
      <alignment horizontal="center"/>
    </xf>
    <xf numFmtId="0" fontId="4" fillId="0" borderId="0" xfId="0" applyFont="1" applyBorder="1" applyAlignment="1">
      <alignment/>
    </xf>
    <xf numFmtId="0" fontId="1" fillId="0" borderId="0" xfId="0" applyFont="1" applyFill="1" applyBorder="1" applyAlignment="1">
      <alignment horizontal="left" wrapText="1"/>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0" fontId="4" fillId="0" borderId="12"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wrapText="1" indent="2"/>
    </xf>
    <xf numFmtId="0" fontId="1" fillId="0" borderId="13" xfId="0" applyFont="1" applyBorder="1" applyAlignment="1">
      <alignment horizontal="left"/>
    </xf>
    <xf numFmtId="0" fontId="1" fillId="0" borderId="11" xfId="0" applyFont="1" applyBorder="1" applyAlignment="1">
      <alignment horizontal="left" wrapText="1" indent="4"/>
    </xf>
    <xf numFmtId="0" fontId="1" fillId="0" borderId="11" xfId="0" applyFont="1" applyBorder="1" applyAlignment="1">
      <alignment horizontal="left" wrapText="1" indent="3"/>
    </xf>
    <xf numFmtId="0" fontId="1" fillId="0" borderId="11" xfId="0" applyFont="1" applyBorder="1" applyAlignment="1">
      <alignment horizontal="left" wrapText="1"/>
    </xf>
    <xf numFmtId="0" fontId="1" fillId="0" borderId="0" xfId="0" applyFont="1" applyAlignment="1">
      <alignment horizontal="right" wrapText="1"/>
    </xf>
    <xf numFmtId="49" fontId="1" fillId="0" borderId="0" xfId="0" applyNumberFormat="1" applyFont="1" applyAlignment="1">
      <alignment horizontal="right" vertical="center"/>
    </xf>
    <xf numFmtId="0" fontId="1" fillId="0" borderId="0" xfId="0" applyFont="1" applyAlignment="1">
      <alignment horizontal="right" vertical="center"/>
    </xf>
    <xf numFmtId="0" fontId="9" fillId="0" borderId="14" xfId="55" applyFont="1" applyBorder="1" applyAlignment="1">
      <alignment horizontal="center" vertical="top" wrapText="1"/>
      <protection/>
    </xf>
    <xf numFmtId="0" fontId="9" fillId="0" borderId="14" xfId="55" applyFont="1" applyBorder="1" applyAlignment="1">
      <alignment vertical="top" wrapText="1"/>
      <protection/>
    </xf>
    <xf numFmtId="0" fontId="8" fillId="0" borderId="14" xfId="55" applyFont="1" applyBorder="1" applyAlignment="1">
      <alignment vertical="top" wrapText="1"/>
      <protection/>
    </xf>
    <xf numFmtId="0" fontId="10" fillId="0" borderId="14" xfId="55" applyFont="1" applyBorder="1" applyAlignment="1">
      <alignment horizontal="center" vertical="top" wrapText="1"/>
      <protection/>
    </xf>
    <xf numFmtId="0" fontId="8" fillId="0" borderId="14" xfId="55" applyFont="1" applyBorder="1">
      <alignment/>
      <protection/>
    </xf>
    <xf numFmtId="0" fontId="8" fillId="0" borderId="14" xfId="55" applyFont="1" applyBorder="1" applyAlignment="1">
      <alignment wrapText="1"/>
      <protection/>
    </xf>
    <xf numFmtId="0" fontId="9" fillId="0" borderId="14" xfId="55" applyFont="1" applyBorder="1" applyAlignment="1">
      <alignment horizontal="center" wrapText="1"/>
      <protection/>
    </xf>
    <xf numFmtId="0" fontId="9" fillId="0" borderId="15" xfId="55" applyFont="1" applyBorder="1" applyAlignment="1">
      <alignment horizontal="center" vertical="top" wrapText="1"/>
      <protection/>
    </xf>
    <xf numFmtId="0" fontId="12" fillId="0" borderId="16" xfId="55" applyFont="1" applyBorder="1" applyAlignment="1">
      <alignment horizontal="center" vertical="top" wrapText="1"/>
      <protection/>
    </xf>
    <xf numFmtId="0" fontId="9" fillId="0" borderId="17" xfId="55" applyFont="1" applyBorder="1" applyAlignment="1">
      <alignment horizontal="center" vertical="top" wrapText="1"/>
      <protection/>
    </xf>
    <xf numFmtId="0" fontId="9" fillId="0" borderId="18" xfId="55" applyFont="1" applyBorder="1" applyAlignment="1">
      <alignment vertical="top" wrapText="1"/>
      <protection/>
    </xf>
    <xf numFmtId="0" fontId="9" fillId="0" borderId="19" xfId="55" applyFont="1" applyBorder="1" applyAlignment="1">
      <alignment horizontal="right" vertical="top" wrapText="1"/>
      <protection/>
    </xf>
    <xf numFmtId="0" fontId="9" fillId="0" borderId="19" xfId="55" applyFont="1" applyBorder="1" applyAlignment="1">
      <alignment vertical="top" wrapText="1"/>
      <protection/>
    </xf>
    <xf numFmtId="0" fontId="9" fillId="0" borderId="18" xfId="55" applyFont="1" applyBorder="1" applyAlignment="1">
      <alignment wrapText="1"/>
      <protection/>
    </xf>
    <xf numFmtId="0" fontId="11" fillId="0" borderId="18" xfId="55" applyFont="1" applyBorder="1" applyAlignment="1">
      <alignment vertical="top" wrapText="1"/>
      <protection/>
    </xf>
    <xf numFmtId="0" fontId="13" fillId="0" borderId="18" xfId="55" applyFont="1" applyBorder="1" applyAlignment="1">
      <alignment wrapText="1"/>
      <protection/>
    </xf>
    <xf numFmtId="0" fontId="11" fillId="0" borderId="18" xfId="55" applyFont="1" applyBorder="1" applyAlignment="1">
      <alignment vertical="top"/>
      <protection/>
    </xf>
    <xf numFmtId="0" fontId="5" fillId="0" borderId="0" xfId="0" applyFont="1" applyAlignment="1">
      <alignment/>
    </xf>
    <xf numFmtId="0" fontId="5" fillId="0" borderId="0" xfId="0" applyFont="1" applyBorder="1" applyAlignment="1">
      <alignment/>
    </xf>
    <xf numFmtId="0" fontId="1" fillId="0" borderId="0" xfId="0" applyFont="1" applyBorder="1" applyAlignment="1">
      <alignment/>
    </xf>
    <xf numFmtId="0" fontId="4" fillId="0" borderId="0" xfId="0" applyFont="1" applyAlignment="1">
      <alignment horizontal="center"/>
    </xf>
    <xf numFmtId="49" fontId="1" fillId="0" borderId="0" xfId="0" applyNumberFormat="1" applyFont="1" applyAlignment="1">
      <alignment/>
    </xf>
    <xf numFmtId="49" fontId="6" fillId="0" borderId="0" xfId="0" applyNumberFormat="1" applyFont="1" applyAlignment="1">
      <alignment/>
    </xf>
    <xf numFmtId="0" fontId="11" fillId="33" borderId="18" xfId="55" applyFont="1" applyFill="1" applyBorder="1" applyAlignment="1">
      <alignment vertical="top" wrapText="1"/>
      <protection/>
    </xf>
    <xf numFmtId="0" fontId="9" fillId="33" borderId="14" xfId="55" applyFont="1" applyFill="1" applyBorder="1" applyAlignment="1">
      <alignment horizontal="center"/>
      <protection/>
    </xf>
    <xf numFmtId="0" fontId="8" fillId="33" borderId="14" xfId="55" applyFont="1" applyFill="1" applyBorder="1" applyAlignment="1">
      <alignment wrapText="1"/>
      <protection/>
    </xf>
    <xf numFmtId="0" fontId="9" fillId="33" borderId="14" xfId="55" applyFont="1" applyFill="1" applyBorder="1" applyAlignment="1">
      <alignment horizontal="center" wrapText="1"/>
      <protection/>
    </xf>
    <xf numFmtId="3" fontId="9" fillId="0" borderId="19" xfId="55" applyNumberFormat="1" applyFont="1" applyBorder="1" applyAlignment="1">
      <alignment vertical="top" wrapText="1"/>
      <protection/>
    </xf>
    <xf numFmtId="3" fontId="18" fillId="33" borderId="19" xfId="55" applyNumberFormat="1" applyFont="1" applyFill="1" applyBorder="1" applyAlignment="1">
      <alignment vertical="top" wrapText="1"/>
      <protection/>
    </xf>
    <xf numFmtId="2" fontId="9" fillId="0" borderId="19" xfId="55" applyNumberFormat="1" applyFont="1" applyBorder="1" applyAlignment="1">
      <alignment vertical="top" wrapText="1"/>
      <protection/>
    </xf>
    <xf numFmtId="4" fontId="18" fillId="0" borderId="19" xfId="55" applyNumberFormat="1" applyFont="1" applyBorder="1" applyAlignment="1">
      <alignment horizontal="right" vertical="top" wrapText="1"/>
      <protection/>
    </xf>
    <xf numFmtId="4" fontId="0" fillId="0" borderId="0" xfId="0" applyNumberFormat="1" applyAlignment="1">
      <alignment/>
    </xf>
    <xf numFmtId="4" fontId="17" fillId="0" borderId="19" xfId="55" applyNumberFormat="1" applyFont="1" applyBorder="1" applyAlignment="1">
      <alignment horizontal="right" vertical="top" wrapText="1"/>
      <protection/>
    </xf>
    <xf numFmtId="2" fontId="9" fillId="0" borderId="19" xfId="55" applyNumberFormat="1" applyFont="1" applyBorder="1" applyAlignment="1">
      <alignment horizontal="right" vertical="top" wrapText="1"/>
      <protection/>
    </xf>
    <xf numFmtId="0" fontId="9" fillId="0" borderId="19" xfId="55" applyNumberFormat="1" applyFont="1" applyBorder="1" applyAlignment="1">
      <alignment vertical="top" wrapText="1"/>
      <protection/>
    </xf>
    <xf numFmtId="2" fontId="10" fillId="0" borderId="19" xfId="55" applyNumberFormat="1" applyFont="1" applyBorder="1" applyAlignment="1">
      <alignment horizontal="right" vertical="top" wrapText="1"/>
      <protection/>
    </xf>
    <xf numFmtId="2" fontId="15" fillId="0" borderId="19" xfId="55" applyNumberFormat="1" applyFont="1" applyBorder="1" applyAlignment="1">
      <alignment vertical="top" wrapText="1"/>
      <protection/>
    </xf>
    <xf numFmtId="0" fontId="8" fillId="0" borderId="14" xfId="55" applyFont="1" applyBorder="1" applyAlignment="1">
      <alignment horizontal="center" vertical="top" wrapText="1"/>
      <protection/>
    </xf>
    <xf numFmtId="0" fontId="10" fillId="0" borderId="14" xfId="55" applyFont="1" applyFill="1" applyBorder="1" applyAlignment="1">
      <alignment horizontal="center" vertical="top" wrapText="1"/>
      <protection/>
    </xf>
    <xf numFmtId="0" fontId="15" fillId="0" borderId="14" xfId="55" applyFont="1" applyBorder="1" applyAlignment="1">
      <alignment horizontal="center" vertical="top" wrapText="1"/>
      <protection/>
    </xf>
    <xf numFmtId="0" fontId="22" fillId="0" borderId="18" xfId="55" applyFont="1" applyBorder="1" applyAlignment="1">
      <alignment vertical="top" wrapText="1"/>
      <protection/>
    </xf>
    <xf numFmtId="0" fontId="21" fillId="0" borderId="18" xfId="55" applyFont="1" applyFill="1" applyBorder="1" applyAlignment="1">
      <alignment wrapText="1"/>
      <protection/>
    </xf>
    <xf numFmtId="0" fontId="8" fillId="0" borderId="14" xfId="55" applyFont="1" applyFill="1" applyBorder="1" applyAlignment="1">
      <alignment horizontal="center" vertical="top" wrapText="1"/>
      <protection/>
    </xf>
    <xf numFmtId="2" fontId="17" fillId="0" borderId="19" xfId="55" applyNumberFormat="1" applyFont="1" applyFill="1" applyBorder="1" applyAlignment="1">
      <alignment horizontal="right" vertical="top" wrapText="1"/>
      <protection/>
    </xf>
    <xf numFmtId="0" fontId="20" fillId="0" borderId="14" xfId="55" applyFont="1" applyBorder="1" applyAlignment="1">
      <alignment horizontal="center" vertical="center" wrapText="1"/>
      <protection/>
    </xf>
    <xf numFmtId="0" fontId="15" fillId="0" borderId="18" xfId="55" applyFont="1" applyFill="1" applyBorder="1" applyAlignment="1">
      <alignment vertical="top" wrapText="1"/>
      <protection/>
    </xf>
    <xf numFmtId="0" fontId="20" fillId="0" borderId="14" xfId="55" applyFont="1" applyBorder="1" applyAlignment="1">
      <alignment horizontal="center" vertical="top" wrapText="1"/>
      <protection/>
    </xf>
    <xf numFmtId="0" fontId="22" fillId="0" borderId="20" xfId="55" applyFont="1" applyBorder="1" applyAlignment="1">
      <alignment vertical="top" wrapText="1"/>
      <protection/>
    </xf>
    <xf numFmtId="0" fontId="20" fillId="0" borderId="14" xfId="55" applyFont="1" applyBorder="1" applyAlignment="1">
      <alignment horizontal="center" vertical="center"/>
      <protection/>
    </xf>
    <xf numFmtId="0" fontId="15" fillId="0" borderId="14" xfId="55" applyFont="1" applyBorder="1" applyAlignment="1">
      <alignment horizontal="center" wrapText="1"/>
      <protection/>
    </xf>
    <xf numFmtId="0" fontId="4" fillId="0" borderId="14" xfId="0" applyFont="1" applyFill="1" applyBorder="1" applyAlignment="1">
      <alignment horizontal="left" vertical="top" wrapText="1"/>
    </xf>
    <xf numFmtId="2" fontId="4" fillId="0" borderId="19" xfId="55" applyNumberFormat="1" applyFont="1" applyBorder="1" applyAlignment="1">
      <alignment horizontal="right" vertical="top" wrapText="1"/>
      <protection/>
    </xf>
    <xf numFmtId="2" fontId="18" fillId="0" borderId="19" xfId="55" applyNumberFormat="1" applyFont="1" applyFill="1" applyBorder="1" applyAlignment="1">
      <alignment horizontal="right" vertical="top" wrapText="1"/>
      <protection/>
    </xf>
    <xf numFmtId="0" fontId="15" fillId="0" borderId="14" xfId="0" applyFont="1" applyFill="1" applyBorder="1" applyAlignment="1">
      <alignment vertical="center" wrapText="1"/>
    </xf>
    <xf numFmtId="4" fontId="4" fillId="0" borderId="19" xfId="55" applyNumberFormat="1" applyFont="1" applyBorder="1" applyAlignment="1">
      <alignment horizontal="right" vertical="top" wrapText="1"/>
      <protection/>
    </xf>
    <xf numFmtId="0" fontId="20" fillId="0" borderId="14" xfId="55" applyFont="1" applyBorder="1" applyAlignment="1">
      <alignment wrapText="1"/>
      <protection/>
    </xf>
    <xf numFmtId="0" fontId="15" fillId="0" borderId="18" xfId="55" applyFont="1" applyBorder="1" applyAlignment="1">
      <alignment vertical="top" wrapText="1"/>
      <protection/>
    </xf>
    <xf numFmtId="0" fontId="1" fillId="0" borderId="14" xfId="0" applyFont="1" applyFill="1" applyBorder="1" applyAlignment="1">
      <alignment horizontal="left" vertical="top" wrapText="1"/>
    </xf>
    <xf numFmtId="0" fontId="56" fillId="0" borderId="1" xfId="34" applyNumberFormat="1" applyProtection="1">
      <alignment vertical="top" wrapText="1"/>
      <protection/>
    </xf>
    <xf numFmtId="0" fontId="11" fillId="0" borderId="18" xfId="55" applyFont="1" applyBorder="1" applyAlignment="1">
      <alignment horizontal="left" vertical="center" wrapText="1"/>
      <protection/>
    </xf>
    <xf numFmtId="0" fontId="15" fillId="0" borderId="20" xfId="55" applyFont="1" applyBorder="1" applyAlignment="1">
      <alignment vertical="center" wrapText="1"/>
      <protection/>
    </xf>
    <xf numFmtId="0" fontId="19" fillId="0" borderId="18" xfId="55" applyFont="1" applyFill="1" applyBorder="1" applyAlignment="1">
      <alignment wrapText="1"/>
      <protection/>
    </xf>
    <xf numFmtId="0" fontId="11" fillId="0" borderId="18" xfId="55" applyFont="1" applyBorder="1" applyAlignment="1">
      <alignment vertical="center" wrapText="1"/>
      <protection/>
    </xf>
    <xf numFmtId="0" fontId="8" fillId="0" borderId="14" xfId="55" applyNumberFormat="1" applyFont="1" applyBorder="1" applyAlignment="1">
      <alignment wrapText="1"/>
      <protection/>
    </xf>
    <xf numFmtId="0" fontId="74" fillId="0" borderId="18" xfId="55" applyFont="1" applyBorder="1" applyAlignment="1">
      <alignment vertical="top" wrapText="1"/>
      <protection/>
    </xf>
    <xf numFmtId="0" fontId="72" fillId="0" borderId="14" xfId="55" applyFont="1" applyBorder="1" applyAlignment="1">
      <alignment vertical="top" wrapText="1"/>
      <protection/>
    </xf>
    <xf numFmtId="0" fontId="74" fillId="0" borderId="14" xfId="55" applyFont="1" applyBorder="1" applyAlignment="1">
      <alignment horizontal="center" vertical="top" wrapText="1"/>
      <protection/>
    </xf>
    <xf numFmtId="0" fontId="74" fillId="0" borderId="19" xfId="55" applyFont="1" applyBorder="1" applyAlignment="1">
      <alignment vertical="top" wrapText="1"/>
      <protection/>
    </xf>
    <xf numFmtId="0" fontId="74" fillId="0" borderId="14" xfId="55" applyFont="1" applyFill="1" applyBorder="1" applyAlignment="1">
      <alignment horizontal="left" vertical="top" wrapText="1"/>
      <protection/>
    </xf>
    <xf numFmtId="0" fontId="75" fillId="0" borderId="14" xfId="55" applyFont="1" applyFill="1" applyBorder="1" applyAlignment="1">
      <alignment horizontal="center" vertical="top" wrapText="1"/>
      <protection/>
    </xf>
    <xf numFmtId="0" fontId="76" fillId="0" borderId="14" xfId="55" applyFont="1" applyFill="1" applyBorder="1" applyAlignment="1">
      <alignment horizontal="center" vertical="top" wrapText="1"/>
      <protection/>
    </xf>
    <xf numFmtId="2" fontId="77" fillId="0" borderId="14" xfId="55" applyNumberFormat="1" applyFont="1" applyFill="1" applyBorder="1" applyAlignment="1">
      <alignment horizontal="right" vertical="top" wrapText="1"/>
      <protection/>
    </xf>
    <xf numFmtId="0" fontId="78" fillId="0" borderId="18" xfId="55" applyFont="1" applyFill="1" applyBorder="1" applyAlignment="1">
      <alignment wrapText="1"/>
      <protection/>
    </xf>
    <xf numFmtId="2" fontId="74" fillId="0" borderId="14" xfId="55" applyNumberFormat="1" applyFont="1" applyFill="1" applyBorder="1" applyAlignment="1">
      <alignment horizontal="right" vertical="top" wrapText="1"/>
      <protection/>
    </xf>
    <xf numFmtId="0" fontId="79" fillId="0" borderId="18" xfId="55" applyFont="1" applyBorder="1" applyAlignment="1">
      <alignment vertical="top" wrapText="1"/>
      <protection/>
    </xf>
    <xf numFmtId="2" fontId="74" fillId="0" borderId="19" xfId="55" applyNumberFormat="1" applyFont="1" applyBorder="1" applyAlignment="1">
      <alignment vertical="top" wrapText="1"/>
      <protection/>
    </xf>
    <xf numFmtId="0" fontId="15" fillId="0" borderId="20" xfId="55" applyFont="1" applyBorder="1" applyAlignment="1">
      <alignment vertical="top" wrapText="1"/>
      <protection/>
    </xf>
    <xf numFmtId="49" fontId="80" fillId="0" borderId="1" xfId="33" applyNumberFormat="1" applyFont="1" applyProtection="1">
      <alignment horizontal="center" vertical="top" shrinkToFit="1"/>
      <protection/>
    </xf>
    <xf numFmtId="0" fontId="81" fillId="0" borderId="20" xfId="55" applyFont="1" applyBorder="1" applyAlignment="1">
      <alignment vertical="top" wrapText="1"/>
      <protection/>
    </xf>
    <xf numFmtId="0" fontId="82" fillId="0" borderId="14" xfId="55" applyFont="1" applyBorder="1" applyAlignment="1">
      <alignment horizontal="center" vertical="center"/>
      <protection/>
    </xf>
    <xf numFmtId="0" fontId="72" fillId="0" borderId="14" xfId="55" applyFont="1" applyBorder="1" applyAlignment="1">
      <alignment wrapText="1"/>
      <protection/>
    </xf>
    <xf numFmtId="0" fontId="77" fillId="0" borderId="14" xfId="55" applyFont="1" applyBorder="1" applyAlignment="1">
      <alignment horizontal="center" wrapText="1"/>
      <protection/>
    </xf>
    <xf numFmtId="2" fontId="77" fillId="0" borderId="19" xfId="55" applyNumberFormat="1" applyFont="1" applyBorder="1" applyAlignment="1">
      <alignment vertical="top" wrapText="1"/>
      <protection/>
    </xf>
    <xf numFmtId="0" fontId="77" fillId="0" borderId="14" xfId="0" applyFont="1" applyFill="1" applyBorder="1" applyAlignment="1">
      <alignment horizontal="left" vertical="top" wrapText="1"/>
    </xf>
    <xf numFmtId="0" fontId="72" fillId="34" borderId="14" xfId="55" applyFont="1" applyFill="1" applyBorder="1" applyAlignment="1">
      <alignment vertical="top" wrapText="1"/>
      <protection/>
    </xf>
    <xf numFmtId="0" fontId="75" fillId="34" borderId="14" xfId="55" applyFont="1" applyFill="1" applyBorder="1" applyAlignment="1">
      <alignment horizontal="center" vertical="top" wrapText="1"/>
      <protection/>
    </xf>
    <xf numFmtId="0" fontId="76" fillId="34" borderId="14" xfId="55" applyFont="1" applyFill="1" applyBorder="1" applyAlignment="1">
      <alignment horizontal="center" vertical="top" wrapText="1"/>
      <protection/>
    </xf>
    <xf numFmtId="2" fontId="76" fillId="34" borderId="19" xfId="55" applyNumberFormat="1" applyFont="1" applyFill="1" applyBorder="1" applyAlignment="1">
      <alignment horizontal="right" vertical="top" wrapText="1"/>
      <protection/>
    </xf>
    <xf numFmtId="0" fontId="83" fillId="0" borderId="1" xfId="34" applyNumberFormat="1" applyFont="1" applyProtection="1">
      <alignment vertical="top" wrapText="1"/>
      <protection/>
    </xf>
    <xf numFmtId="0" fontId="82" fillId="0" borderId="14" xfId="55" applyFont="1" applyBorder="1" applyAlignment="1">
      <alignment wrapText="1"/>
      <protection/>
    </xf>
    <xf numFmtId="0" fontId="76" fillId="34" borderId="14" xfId="55" applyFont="1" applyFill="1" applyBorder="1" applyAlignment="1">
      <alignment horizontal="center" wrapText="1"/>
      <protection/>
    </xf>
    <xf numFmtId="0" fontId="84" fillId="0" borderId="1" xfId="34" applyNumberFormat="1" applyFont="1" applyProtection="1">
      <alignment vertical="top" wrapText="1"/>
      <protection/>
    </xf>
    <xf numFmtId="0" fontId="8" fillId="0" borderId="0" xfId="55" applyFont="1" applyBorder="1" applyAlignment="1">
      <alignment wrapText="1"/>
      <protection/>
    </xf>
    <xf numFmtId="49" fontId="1" fillId="0" borderId="2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4" fillId="0" borderId="21" xfId="0" applyNumberFormat="1" applyFont="1" applyBorder="1" applyAlignment="1">
      <alignment horizontal="left"/>
    </xf>
    <xf numFmtId="0" fontId="4" fillId="0" borderId="0" xfId="0" applyFont="1" applyBorder="1" applyAlignment="1">
      <alignment horizontal="right"/>
    </xf>
    <xf numFmtId="49" fontId="1" fillId="0" borderId="12"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xf>
    <xf numFmtId="0" fontId="1" fillId="0" borderId="0" xfId="0" applyFont="1" applyBorder="1" applyAlignment="1">
      <alignment horizontal="left" wrapText="1"/>
    </xf>
    <xf numFmtId="49" fontId="3" fillId="0" borderId="21" xfId="0" applyNumberFormat="1" applyFont="1" applyFill="1" applyBorder="1" applyAlignment="1">
      <alignment horizontal="left"/>
    </xf>
    <xf numFmtId="0" fontId="7" fillId="0" borderId="0" xfId="0" applyFont="1" applyAlignment="1">
      <alignment horizontal="left" vertical="top" wrapText="1"/>
    </xf>
    <xf numFmtId="0" fontId="2" fillId="0" borderId="0" xfId="0" applyFont="1" applyBorder="1" applyAlignment="1">
      <alignment horizontal="center" vertical="top"/>
    </xf>
    <xf numFmtId="0" fontId="1" fillId="0" borderId="21" xfId="0" applyFont="1" applyBorder="1" applyAlignment="1">
      <alignment horizontal="center"/>
    </xf>
    <xf numFmtId="0" fontId="3" fillId="0" borderId="0" xfId="0" applyFont="1" applyAlignment="1">
      <alignment horizontal="center"/>
    </xf>
    <xf numFmtId="49" fontId="1" fillId="0" borderId="0" xfId="0" applyNumberFormat="1" applyFont="1" applyAlignment="1">
      <alignment horizontal="center" vertical="center"/>
    </xf>
    <xf numFmtId="49" fontId="1" fillId="0" borderId="11"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0" xfId="0" applyFont="1" applyBorder="1" applyAlignment="1">
      <alignment horizontal="right"/>
    </xf>
    <xf numFmtId="49" fontId="1" fillId="0" borderId="21" xfId="0" applyNumberFormat="1" applyFont="1" applyBorder="1" applyAlignment="1">
      <alignment horizontal="left"/>
    </xf>
    <xf numFmtId="0" fontId="4"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Border="1" applyAlignment="1">
      <alignment horizontal="center" vertical="top" wrapText="1"/>
    </xf>
    <xf numFmtId="0" fontId="1" fillId="0" borderId="0" xfId="0" applyFont="1" applyAlignment="1">
      <alignment horizontal="center"/>
    </xf>
    <xf numFmtId="0" fontId="6" fillId="0" borderId="21" xfId="0" applyFont="1" applyBorder="1" applyAlignment="1">
      <alignment/>
    </xf>
    <xf numFmtId="0" fontId="1" fillId="0" borderId="21" xfId="0" applyFont="1" applyFill="1" applyBorder="1" applyAlignment="1">
      <alignment horizontal="center"/>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center" vertical="top"/>
    </xf>
    <xf numFmtId="0" fontId="1" fillId="0" borderId="22" xfId="0" applyFont="1" applyBorder="1" applyAlignment="1">
      <alignment horizontal="center" vertical="top"/>
    </xf>
    <xf numFmtId="0" fontId="1" fillId="0" borderId="20" xfId="0" applyFont="1" applyBorder="1" applyAlignment="1">
      <alignment horizontal="center" vertical="top"/>
    </xf>
    <xf numFmtId="0" fontId="4" fillId="0" borderId="0" xfId="0" applyFont="1" applyAlignment="1">
      <alignment horizontal="center" vertical="center" wrapText="1"/>
    </xf>
    <xf numFmtId="0" fontId="1" fillId="0" borderId="21"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3" fontId="1" fillId="0" borderId="12" xfId="0" applyNumberFormat="1" applyFont="1" applyBorder="1" applyAlignment="1">
      <alignment horizontal="center" vertical="top"/>
    </xf>
    <xf numFmtId="0" fontId="1" fillId="0" borderId="21" xfId="0" applyFont="1" applyBorder="1" applyAlignment="1">
      <alignment horizontal="left" vertical="top" wrapText="1" indent="2"/>
    </xf>
    <xf numFmtId="0" fontId="1" fillId="0" borderId="23" xfId="0" applyFont="1" applyBorder="1" applyAlignment="1">
      <alignment horizontal="left" vertical="top" wrapText="1" indent="2"/>
    </xf>
    <xf numFmtId="4" fontId="1" fillId="0" borderId="12" xfId="0" applyNumberFormat="1" applyFont="1" applyBorder="1" applyAlignment="1">
      <alignment horizontal="center" vertical="top"/>
    </xf>
    <xf numFmtId="0" fontId="4" fillId="0" borderId="12" xfId="0" applyFont="1" applyBorder="1" applyAlignment="1">
      <alignment horizontal="center" vertical="top"/>
    </xf>
    <xf numFmtId="0" fontId="4" fillId="0" borderId="22" xfId="0" applyFont="1" applyBorder="1" applyAlignment="1">
      <alignment horizontal="center" vertical="top"/>
    </xf>
    <xf numFmtId="0" fontId="4" fillId="0" borderId="20" xfId="0" applyFont="1" applyBorder="1" applyAlignment="1">
      <alignment horizontal="center" vertical="top"/>
    </xf>
    <xf numFmtId="0" fontId="1" fillId="0" borderId="13" xfId="0" applyFont="1" applyBorder="1" applyAlignment="1">
      <alignment horizontal="center" vertical="top"/>
    </xf>
    <xf numFmtId="0" fontId="1" fillId="0" borderId="24" xfId="0" applyFont="1" applyBorder="1" applyAlignment="1">
      <alignment horizontal="center" vertical="top"/>
    </xf>
    <xf numFmtId="0" fontId="1" fillId="0" borderId="25" xfId="0" applyFont="1" applyBorder="1" applyAlignment="1">
      <alignment horizontal="center" vertical="top"/>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2" fontId="4" fillId="0" borderId="12" xfId="0" applyNumberFormat="1" applyFont="1" applyBorder="1" applyAlignment="1">
      <alignment horizontal="center" vertical="top"/>
    </xf>
    <xf numFmtId="2" fontId="1" fillId="0" borderId="12" xfId="0" applyNumberFormat="1" applyFont="1" applyBorder="1" applyAlignment="1">
      <alignment horizontal="center" vertical="top"/>
    </xf>
    <xf numFmtId="2" fontId="1" fillId="0" borderId="22" xfId="0" applyNumberFormat="1" applyFont="1" applyBorder="1" applyAlignment="1">
      <alignment horizontal="center" vertical="top"/>
    </xf>
    <xf numFmtId="2" fontId="1" fillId="0" borderId="20" xfId="0" applyNumberFormat="1" applyFont="1" applyBorder="1" applyAlignment="1">
      <alignment horizontal="center" vertical="top"/>
    </xf>
    <xf numFmtId="4" fontId="4" fillId="0" borderId="13" xfId="0" applyNumberFormat="1"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3" fontId="1" fillId="0" borderId="13" xfId="0" applyNumberFormat="1" applyFont="1" applyBorder="1" applyAlignment="1">
      <alignment horizontal="center" vertical="top"/>
    </xf>
    <xf numFmtId="4" fontId="1" fillId="0" borderId="13" xfId="0" applyNumberFormat="1" applyFont="1" applyBorder="1" applyAlignment="1">
      <alignment horizontal="center" vertical="top"/>
    </xf>
    <xf numFmtId="0" fontId="1" fillId="0" borderId="0" xfId="0" applyFont="1" applyAlignment="1">
      <alignment/>
    </xf>
    <xf numFmtId="0" fontId="1" fillId="0" borderId="0" xfId="0" applyFont="1" applyBorder="1" applyAlignment="1">
      <alignment horizontal="center"/>
    </xf>
    <xf numFmtId="0" fontId="14" fillId="0" borderId="0" xfId="55" applyFont="1" applyAlignment="1">
      <alignment vertical="top" wrapText="1"/>
      <protection/>
    </xf>
    <xf numFmtId="0" fontId="15" fillId="0" borderId="0" xfId="55" applyFont="1" applyBorder="1" applyAlignment="1">
      <alignment horizontal="center" vertical="top" wrapText="1"/>
      <protection/>
    </xf>
    <xf numFmtId="0" fontId="14" fillId="0" borderId="0" xfId="55" applyFont="1" applyBorder="1" applyAlignment="1">
      <alignment vertical="top" wrapText="1"/>
      <protection/>
    </xf>
    <xf numFmtId="0" fontId="1" fillId="0" borderId="0" xfId="0" applyFont="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L74"/>
  <sheetViews>
    <sheetView zoomScaleSheetLayoutView="100" workbookViewId="0" topLeftCell="A10">
      <selection activeCell="BN22" sqref="BN22"/>
    </sheetView>
  </sheetViews>
  <sheetFormatPr defaultColWidth="0.875" defaultRowHeight="12.75"/>
  <cols>
    <col min="1" max="106" width="0.875" style="1" customWidth="1"/>
    <col min="107" max="107" width="1.00390625" style="1" customWidth="1"/>
    <col min="108" max="108" width="0.875" style="1" hidden="1" customWidth="1"/>
    <col min="109" max="145" width="0.875" style="1" customWidth="1"/>
    <col min="146" max="16384" width="0.875" style="1" customWidth="1"/>
  </cols>
  <sheetData>
    <row r="1" s="2" customFormat="1" ht="11.25" customHeight="1">
      <c r="BS1" s="2" t="s">
        <v>59</v>
      </c>
    </row>
    <row r="2" s="2" customFormat="1" ht="11.25" customHeight="1">
      <c r="BS2" s="8" t="s">
        <v>93</v>
      </c>
    </row>
    <row r="3" s="2" customFormat="1" ht="11.25" customHeight="1">
      <c r="BS3" s="2" t="s">
        <v>94</v>
      </c>
    </row>
    <row r="4" s="2" customFormat="1" ht="11.25" customHeight="1">
      <c r="BS4" s="8" t="s">
        <v>105</v>
      </c>
    </row>
    <row r="5" s="2" customFormat="1" ht="11.25" customHeight="1">
      <c r="BS5" s="8" t="s">
        <v>106</v>
      </c>
    </row>
    <row r="6" s="2" customFormat="1" ht="11.25" customHeight="1">
      <c r="BS6" s="8" t="s">
        <v>107</v>
      </c>
    </row>
    <row r="7" ht="15">
      <c r="N7" s="2"/>
    </row>
    <row r="8" spans="57:108" ht="15">
      <c r="BE8" s="157" t="s">
        <v>16</v>
      </c>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row>
    <row r="9" spans="57:108" ht="15">
      <c r="BE9" s="158" t="s">
        <v>147</v>
      </c>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row>
    <row r="10" spans="57:108" s="2" customFormat="1" ht="12">
      <c r="BE10" s="156" t="s">
        <v>40</v>
      </c>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row>
    <row r="11" spans="57:108" ht="15">
      <c r="BE11" s="159"/>
      <c r="BF11" s="159"/>
      <c r="BG11" s="159"/>
      <c r="BH11" s="159"/>
      <c r="BI11" s="159"/>
      <c r="BJ11" s="159"/>
      <c r="BK11" s="159"/>
      <c r="BL11" s="159"/>
      <c r="BM11" s="159"/>
      <c r="BN11" s="159"/>
      <c r="BO11" s="159"/>
      <c r="BP11" s="159"/>
      <c r="BQ11" s="159"/>
      <c r="BR11" s="159"/>
      <c r="BS11" s="159"/>
      <c r="BT11" s="159"/>
      <c r="BU11" s="159"/>
      <c r="BV11" s="159"/>
      <c r="BW11" s="159"/>
      <c r="BX11" s="159"/>
      <c r="BY11" s="145" t="s">
        <v>148</v>
      </c>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row>
    <row r="12" spans="57:108" s="2" customFormat="1" ht="12">
      <c r="BE12" s="144" t="s">
        <v>14</v>
      </c>
      <c r="BF12" s="144"/>
      <c r="BG12" s="144"/>
      <c r="BH12" s="144"/>
      <c r="BI12" s="144"/>
      <c r="BJ12" s="144"/>
      <c r="BK12" s="144"/>
      <c r="BL12" s="144"/>
      <c r="BM12" s="144"/>
      <c r="BN12" s="144"/>
      <c r="BO12" s="144"/>
      <c r="BP12" s="144"/>
      <c r="BQ12" s="144"/>
      <c r="BR12" s="144"/>
      <c r="BS12" s="144"/>
      <c r="BT12" s="144"/>
      <c r="BU12" s="144"/>
      <c r="BV12" s="144"/>
      <c r="BW12" s="144"/>
      <c r="BX12" s="144"/>
      <c r="BY12" s="144" t="s">
        <v>15</v>
      </c>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row>
    <row r="13" spans="65:99" ht="15">
      <c r="BM13" s="10" t="s">
        <v>2</v>
      </c>
      <c r="BN13" s="131" t="s">
        <v>191</v>
      </c>
      <c r="BO13" s="131"/>
      <c r="BP13" s="131"/>
      <c r="BQ13" s="131"/>
      <c r="BR13" s="1" t="s">
        <v>2</v>
      </c>
      <c r="BU13" s="131" t="s">
        <v>189</v>
      </c>
      <c r="BV13" s="131"/>
      <c r="BW13" s="131"/>
      <c r="BX13" s="131"/>
      <c r="BY13" s="131"/>
      <c r="BZ13" s="131"/>
      <c r="CA13" s="131"/>
      <c r="CB13" s="131"/>
      <c r="CC13" s="131"/>
      <c r="CD13" s="131"/>
      <c r="CE13" s="131"/>
      <c r="CF13" s="131"/>
      <c r="CG13" s="131"/>
      <c r="CH13" s="131"/>
      <c r="CI13" s="131"/>
      <c r="CJ13" s="131"/>
      <c r="CK13" s="131"/>
      <c r="CL13" s="131"/>
      <c r="CM13" s="151">
        <v>20</v>
      </c>
      <c r="CN13" s="151"/>
      <c r="CO13" s="151"/>
      <c r="CP13" s="151"/>
      <c r="CQ13" s="152" t="s">
        <v>192</v>
      </c>
      <c r="CR13" s="152"/>
      <c r="CS13" s="152"/>
      <c r="CT13" s="152"/>
      <c r="CU13" s="1" t="s">
        <v>3</v>
      </c>
    </row>
    <row r="14" ht="15">
      <c r="CY14" s="7"/>
    </row>
    <row r="15" spans="1:108" ht="16.5">
      <c r="A15" s="146" t="s">
        <v>4</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row>
    <row r="16" spans="36:58" s="11" customFormat="1" ht="16.5">
      <c r="AJ16" s="12"/>
      <c r="AM16" s="12"/>
      <c r="AV16" s="13"/>
      <c r="AW16" s="13"/>
      <c r="AX16" s="13"/>
      <c r="BA16" s="13" t="s">
        <v>60</v>
      </c>
      <c r="BB16" s="142" t="s">
        <v>197</v>
      </c>
      <c r="BC16" s="142"/>
      <c r="BD16" s="142"/>
      <c r="BE16" s="142"/>
      <c r="BF16" s="11" t="s">
        <v>5</v>
      </c>
    </row>
    <row r="18" spans="93:108" ht="15">
      <c r="CO18" s="145" t="s">
        <v>17</v>
      </c>
      <c r="CP18" s="145"/>
      <c r="CQ18" s="145"/>
      <c r="CR18" s="145"/>
      <c r="CS18" s="145"/>
      <c r="CT18" s="145"/>
      <c r="CU18" s="145"/>
      <c r="CV18" s="145"/>
      <c r="CW18" s="145"/>
      <c r="CX18" s="145"/>
      <c r="CY18" s="145"/>
      <c r="CZ18" s="145"/>
      <c r="DA18" s="145"/>
      <c r="DB18" s="145"/>
      <c r="DC18" s="145"/>
      <c r="DD18" s="145"/>
    </row>
    <row r="19" spans="91:108" ht="15" customHeight="1">
      <c r="CM19" s="10" t="s">
        <v>41</v>
      </c>
      <c r="CO19" s="132"/>
      <c r="CP19" s="133"/>
      <c r="CQ19" s="133"/>
      <c r="CR19" s="133"/>
      <c r="CS19" s="133"/>
      <c r="CT19" s="133"/>
      <c r="CU19" s="133"/>
      <c r="CV19" s="133"/>
      <c r="CW19" s="133"/>
      <c r="CX19" s="133"/>
      <c r="CY19" s="133"/>
      <c r="CZ19" s="133"/>
      <c r="DA19" s="133"/>
      <c r="DB19" s="133"/>
      <c r="DC19" s="133"/>
      <c r="DD19" s="134"/>
    </row>
    <row r="20" spans="36:108" ht="15" customHeight="1">
      <c r="AJ20" s="3"/>
      <c r="AK20" s="4" t="s">
        <v>2</v>
      </c>
      <c r="AL20" s="140" t="s">
        <v>190</v>
      </c>
      <c r="AM20" s="140"/>
      <c r="AN20" s="140"/>
      <c r="AO20" s="140"/>
      <c r="AP20" s="3" t="s">
        <v>2</v>
      </c>
      <c r="AQ20" s="3"/>
      <c r="AR20" s="3"/>
      <c r="AS20" s="140" t="s">
        <v>189</v>
      </c>
      <c r="AT20" s="140"/>
      <c r="AU20" s="140"/>
      <c r="AV20" s="140"/>
      <c r="AW20" s="140"/>
      <c r="AX20" s="140"/>
      <c r="AY20" s="140"/>
      <c r="AZ20" s="140"/>
      <c r="BA20" s="140"/>
      <c r="BB20" s="140"/>
      <c r="BC20" s="140"/>
      <c r="BD20" s="140"/>
      <c r="BE20" s="140"/>
      <c r="BF20" s="140"/>
      <c r="BG20" s="140"/>
      <c r="BH20" s="140"/>
      <c r="BI20" s="140"/>
      <c r="BJ20" s="140"/>
      <c r="BK20" s="136">
        <v>20</v>
      </c>
      <c r="BL20" s="136"/>
      <c r="BM20" s="136"/>
      <c r="BN20" s="136"/>
      <c r="BO20" s="135" t="s">
        <v>192</v>
      </c>
      <c r="BP20" s="135"/>
      <c r="BQ20" s="135"/>
      <c r="BR20" s="135"/>
      <c r="BS20" s="3" t="s">
        <v>3</v>
      </c>
      <c r="BT20" s="3"/>
      <c r="BU20" s="3"/>
      <c r="BY20" s="15"/>
      <c r="CM20" s="10" t="s">
        <v>18</v>
      </c>
      <c r="CO20" s="132" t="s">
        <v>193</v>
      </c>
      <c r="CP20" s="133"/>
      <c r="CQ20" s="133"/>
      <c r="CR20" s="133"/>
      <c r="CS20" s="133"/>
      <c r="CT20" s="133"/>
      <c r="CU20" s="133"/>
      <c r="CV20" s="133"/>
      <c r="CW20" s="133"/>
      <c r="CX20" s="133"/>
      <c r="CY20" s="133"/>
      <c r="CZ20" s="133"/>
      <c r="DA20" s="133"/>
      <c r="DB20" s="133"/>
      <c r="DC20" s="133"/>
      <c r="DD20" s="134"/>
    </row>
    <row r="21" spans="77:108" ht="15" customHeight="1">
      <c r="BY21" s="15"/>
      <c r="BZ21" s="15"/>
      <c r="CM21" s="10"/>
      <c r="CO21" s="132"/>
      <c r="CP21" s="133"/>
      <c r="CQ21" s="133"/>
      <c r="CR21" s="133"/>
      <c r="CS21" s="133"/>
      <c r="CT21" s="133"/>
      <c r="CU21" s="133"/>
      <c r="CV21" s="133"/>
      <c r="CW21" s="133"/>
      <c r="CX21" s="133"/>
      <c r="CY21" s="133"/>
      <c r="CZ21" s="133"/>
      <c r="DA21" s="133"/>
      <c r="DB21" s="133"/>
      <c r="DC21" s="133"/>
      <c r="DD21" s="134"/>
    </row>
    <row r="22" spans="77:108" ht="15" customHeight="1">
      <c r="BY22" s="15"/>
      <c r="BZ22" s="15"/>
      <c r="CM22" s="10"/>
      <c r="CO22" s="132"/>
      <c r="CP22" s="133"/>
      <c r="CQ22" s="133"/>
      <c r="CR22" s="133"/>
      <c r="CS22" s="133"/>
      <c r="CT22" s="133"/>
      <c r="CU22" s="133"/>
      <c r="CV22" s="133"/>
      <c r="CW22" s="133"/>
      <c r="CX22" s="133"/>
      <c r="CY22" s="133"/>
      <c r="CZ22" s="133"/>
      <c r="DA22" s="133"/>
      <c r="DB22" s="133"/>
      <c r="DC22" s="133"/>
      <c r="DD22" s="134"/>
    </row>
    <row r="23" spans="1:108" ht="15" customHeight="1">
      <c r="A23" s="5" t="s">
        <v>108</v>
      </c>
      <c r="AH23" s="155" t="s">
        <v>149</v>
      </c>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6"/>
      <c r="BY23" s="15"/>
      <c r="CM23" s="10" t="s">
        <v>19</v>
      </c>
      <c r="CO23" s="132" t="s">
        <v>150</v>
      </c>
      <c r="CP23" s="133"/>
      <c r="CQ23" s="133"/>
      <c r="CR23" s="133"/>
      <c r="CS23" s="133"/>
      <c r="CT23" s="133"/>
      <c r="CU23" s="133"/>
      <c r="CV23" s="133"/>
      <c r="CW23" s="133"/>
      <c r="CX23" s="133"/>
      <c r="CY23" s="133"/>
      <c r="CZ23" s="133"/>
      <c r="DA23" s="133"/>
      <c r="DB23" s="133"/>
      <c r="DC23" s="133"/>
      <c r="DD23" s="134"/>
    </row>
    <row r="24" spans="1:108" ht="15" customHeight="1">
      <c r="A24" s="5" t="s">
        <v>109</v>
      </c>
      <c r="H24" s="17"/>
      <c r="I24" s="17"/>
      <c r="J24" s="17"/>
      <c r="K24" s="17"/>
      <c r="L24" s="17"/>
      <c r="M24" s="17"/>
      <c r="N24" s="17"/>
      <c r="O24" s="17"/>
      <c r="P24" s="17"/>
      <c r="Q24" s="17"/>
      <c r="R24" s="17"/>
      <c r="S24" s="17"/>
      <c r="T24" s="17"/>
      <c r="U24" s="14"/>
      <c r="V24" s="18"/>
      <c r="W24" s="18"/>
      <c r="X24" s="18"/>
      <c r="Y24" s="18"/>
      <c r="Z24" s="19"/>
      <c r="AA24" s="19"/>
      <c r="AB24" s="19"/>
      <c r="AC24" s="17"/>
      <c r="AD24" s="17"/>
      <c r="AE24" s="17"/>
      <c r="AF24" s="17"/>
      <c r="AG24" s="17"/>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6"/>
      <c r="BY24" s="15"/>
      <c r="BZ24" s="15"/>
      <c r="CM24" s="35"/>
      <c r="CO24" s="132"/>
      <c r="CP24" s="133"/>
      <c r="CQ24" s="133"/>
      <c r="CR24" s="133"/>
      <c r="CS24" s="133"/>
      <c r="CT24" s="133"/>
      <c r="CU24" s="133"/>
      <c r="CV24" s="133"/>
      <c r="CW24" s="133"/>
      <c r="CX24" s="133"/>
      <c r="CY24" s="133"/>
      <c r="CZ24" s="133"/>
      <c r="DA24" s="133"/>
      <c r="DB24" s="133"/>
      <c r="DC24" s="133"/>
      <c r="DD24" s="134"/>
    </row>
    <row r="25" spans="1:124" ht="27" customHeight="1">
      <c r="A25" s="5" t="s">
        <v>104</v>
      </c>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6"/>
      <c r="BY25" s="15"/>
      <c r="BZ25" s="15"/>
      <c r="CM25" s="35"/>
      <c r="CO25" s="132"/>
      <c r="CP25" s="133"/>
      <c r="CQ25" s="133"/>
      <c r="CR25" s="133"/>
      <c r="CS25" s="133"/>
      <c r="CT25" s="133"/>
      <c r="CU25" s="133"/>
      <c r="CV25" s="133"/>
      <c r="CW25" s="133"/>
      <c r="CX25" s="133"/>
      <c r="CY25" s="133"/>
      <c r="CZ25" s="133"/>
      <c r="DA25" s="133"/>
      <c r="DB25" s="133"/>
      <c r="DC25" s="133"/>
      <c r="DD25" s="134"/>
      <c r="DT25" s="1" t="s">
        <v>158</v>
      </c>
    </row>
    <row r="26" spans="44:108" ht="21" customHeight="1">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Y26" s="15"/>
      <c r="BZ26" s="15"/>
      <c r="CM26" s="10"/>
      <c r="CO26" s="148"/>
      <c r="CP26" s="149"/>
      <c r="CQ26" s="149"/>
      <c r="CR26" s="149"/>
      <c r="CS26" s="149"/>
      <c r="CT26" s="149"/>
      <c r="CU26" s="149"/>
      <c r="CV26" s="149"/>
      <c r="CW26" s="149"/>
      <c r="CX26" s="149"/>
      <c r="CY26" s="149"/>
      <c r="CZ26" s="149"/>
      <c r="DA26" s="149"/>
      <c r="DB26" s="149"/>
      <c r="DC26" s="149"/>
      <c r="DD26" s="150"/>
    </row>
    <row r="27" spans="1:108" s="21" customFormat="1" ht="21" customHeight="1">
      <c r="A27" s="21" t="s">
        <v>61</v>
      </c>
      <c r="AH27" s="147" t="s">
        <v>151</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22"/>
      <c r="CM27" s="36"/>
      <c r="CO27" s="137"/>
      <c r="CP27" s="138"/>
      <c r="CQ27" s="138"/>
      <c r="CR27" s="138"/>
      <c r="CS27" s="138"/>
      <c r="CT27" s="138"/>
      <c r="CU27" s="138"/>
      <c r="CV27" s="138"/>
      <c r="CW27" s="138"/>
      <c r="CX27" s="138"/>
      <c r="CY27" s="138"/>
      <c r="CZ27" s="138"/>
      <c r="DA27" s="138"/>
      <c r="DB27" s="138"/>
      <c r="DC27" s="138"/>
      <c r="DD27" s="139"/>
    </row>
    <row r="28" spans="1:108" s="21" customFormat="1" ht="21" customHeight="1">
      <c r="A28" s="23" t="s">
        <v>21</v>
      </c>
      <c r="CM28" s="37" t="s">
        <v>20</v>
      </c>
      <c r="CO28" s="137" t="s">
        <v>166</v>
      </c>
      <c r="CP28" s="138"/>
      <c r="CQ28" s="138"/>
      <c r="CR28" s="138"/>
      <c r="CS28" s="138"/>
      <c r="CT28" s="138"/>
      <c r="CU28" s="138"/>
      <c r="CV28" s="138"/>
      <c r="CW28" s="138"/>
      <c r="CX28" s="138"/>
      <c r="CY28" s="138"/>
      <c r="CZ28" s="138"/>
      <c r="DA28" s="138"/>
      <c r="DB28" s="138"/>
      <c r="DC28" s="138"/>
      <c r="DD28" s="139"/>
    </row>
    <row r="29" spans="1:108" s="21" customFormat="1" ht="15">
      <c r="A29" s="23"/>
      <c r="BX29" s="23"/>
      <c r="CO29" s="27"/>
      <c r="CP29" s="27"/>
      <c r="CQ29" s="27"/>
      <c r="CR29" s="27"/>
      <c r="CS29" s="27"/>
      <c r="CT29" s="27"/>
      <c r="CU29" s="27"/>
      <c r="CV29" s="27"/>
      <c r="CW29" s="27"/>
      <c r="CX29" s="27"/>
      <c r="CY29" s="27"/>
      <c r="CZ29" s="27"/>
      <c r="DA29" s="27"/>
      <c r="DB29" s="27"/>
      <c r="DC29" s="27"/>
      <c r="DD29" s="27"/>
    </row>
    <row r="30" spans="1:108" ht="15">
      <c r="A30" s="5" t="s">
        <v>102</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6"/>
      <c r="AN30" s="6"/>
      <c r="AO30" s="6"/>
      <c r="AP30" s="6"/>
      <c r="AQ30" s="6"/>
      <c r="AR30" s="6"/>
      <c r="AS30" s="6"/>
      <c r="AT30" s="141" t="s">
        <v>152</v>
      </c>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6"/>
      <c r="CO30" s="6"/>
      <c r="CP30" s="6"/>
      <c r="CQ30" s="6"/>
      <c r="CR30" s="6"/>
      <c r="CS30" s="6"/>
      <c r="CT30" s="6"/>
      <c r="CU30" s="6"/>
      <c r="CV30" s="6"/>
      <c r="CW30" s="6"/>
      <c r="CX30" s="6"/>
      <c r="CY30" s="6"/>
      <c r="CZ30" s="6"/>
      <c r="DA30" s="6"/>
      <c r="DB30" s="6"/>
      <c r="DC30" s="6"/>
      <c r="DD30" s="6"/>
    </row>
    <row r="31" spans="1:108" ht="15">
      <c r="A31" s="5" t="s">
        <v>103</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6"/>
      <c r="AN31" s="6"/>
      <c r="AO31" s="6"/>
      <c r="AP31" s="6"/>
      <c r="AQ31" s="6"/>
      <c r="AR31" s="6"/>
      <c r="AS31" s="6"/>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6"/>
      <c r="CO31" s="6"/>
      <c r="CP31" s="6"/>
      <c r="CQ31" s="6"/>
      <c r="CR31" s="6"/>
      <c r="CS31" s="6"/>
      <c r="CT31" s="6"/>
      <c r="CU31" s="6"/>
      <c r="CV31" s="6"/>
      <c r="CW31" s="6"/>
      <c r="CX31" s="6"/>
      <c r="CY31" s="6"/>
      <c r="CZ31" s="6"/>
      <c r="DA31" s="6"/>
      <c r="DB31" s="6"/>
      <c r="DC31" s="6"/>
      <c r="DD31" s="6"/>
    </row>
    <row r="32" spans="1:108" ht="15">
      <c r="A32" s="5"/>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25"/>
      <c r="CP32" s="25"/>
      <c r="CQ32" s="25"/>
      <c r="CR32" s="25"/>
      <c r="CS32" s="25"/>
      <c r="CT32" s="25"/>
      <c r="CU32" s="25"/>
      <c r="CV32" s="25"/>
      <c r="CW32" s="25"/>
      <c r="CX32" s="25"/>
      <c r="CY32" s="25"/>
      <c r="CZ32" s="25"/>
      <c r="DA32" s="25"/>
      <c r="DB32" s="25"/>
      <c r="DC32" s="25"/>
      <c r="DD32" s="25"/>
    </row>
    <row r="33" spans="1:108" ht="15">
      <c r="A33" s="5" t="s">
        <v>62</v>
      </c>
      <c r="AM33" s="16"/>
      <c r="AN33" s="16"/>
      <c r="AO33" s="16"/>
      <c r="AP33" s="16"/>
      <c r="AQ33" s="16"/>
      <c r="AR33" s="16"/>
      <c r="AS33" s="16"/>
      <c r="AT33" s="154" t="s">
        <v>153</v>
      </c>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6"/>
      <c r="CO33" s="16"/>
      <c r="CP33" s="16"/>
      <c r="CQ33" s="16"/>
      <c r="CR33" s="16"/>
      <c r="CS33" s="16"/>
      <c r="CT33" s="16"/>
      <c r="CU33" s="16"/>
      <c r="CV33" s="16"/>
      <c r="CW33" s="16"/>
      <c r="CX33" s="16"/>
      <c r="CY33" s="16"/>
      <c r="CZ33" s="16"/>
      <c r="DA33" s="16"/>
      <c r="DB33" s="16"/>
      <c r="DC33" s="16"/>
      <c r="DD33" s="16"/>
    </row>
    <row r="34" spans="1:108" ht="15">
      <c r="A34" s="5" t="s">
        <v>110</v>
      </c>
      <c r="AM34" s="16"/>
      <c r="AN34" s="16"/>
      <c r="AO34" s="16"/>
      <c r="AP34" s="16"/>
      <c r="AQ34" s="16"/>
      <c r="AR34" s="16"/>
      <c r="AS34" s="16"/>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6"/>
      <c r="CO34" s="16"/>
      <c r="CP34" s="16"/>
      <c r="CQ34" s="16"/>
      <c r="CR34" s="16"/>
      <c r="CS34" s="16"/>
      <c r="CT34" s="16"/>
      <c r="CU34" s="16"/>
      <c r="CV34" s="16"/>
      <c r="CW34" s="16"/>
      <c r="CX34" s="16"/>
      <c r="CY34" s="16"/>
      <c r="CZ34" s="16"/>
      <c r="DA34" s="16"/>
      <c r="DB34" s="16"/>
      <c r="DC34" s="16"/>
      <c r="DD34" s="16"/>
    </row>
    <row r="35" spans="1:108" ht="15">
      <c r="A35" s="5" t="s">
        <v>104</v>
      </c>
      <c r="AM35" s="16"/>
      <c r="AN35" s="16"/>
      <c r="AO35" s="16"/>
      <c r="AP35" s="16"/>
      <c r="AQ35" s="16"/>
      <c r="AR35" s="16"/>
      <c r="AS35" s="16"/>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6"/>
      <c r="CO35" s="16"/>
      <c r="CP35" s="16"/>
      <c r="CQ35" s="16"/>
      <c r="CR35" s="16"/>
      <c r="CS35" s="16"/>
      <c r="CT35" s="16"/>
      <c r="CU35" s="16"/>
      <c r="CV35" s="16"/>
      <c r="CW35" s="16"/>
      <c r="CX35" s="16"/>
      <c r="CY35" s="16"/>
      <c r="CZ35" s="16"/>
      <c r="DA35" s="16"/>
      <c r="DB35" s="16"/>
      <c r="DC35" s="16"/>
      <c r="DD35" s="16"/>
    </row>
    <row r="36" ht="15" customHeight="1"/>
    <row r="37" spans="1:108" s="3" customFormat="1" ht="22.5" customHeight="1">
      <c r="A37" s="153" t="s">
        <v>120</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row>
    <row r="38" spans="1:108" s="3" customFormat="1" ht="28.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row>
    <row r="39" spans="1:108" ht="10.5" customHeight="1">
      <c r="A39" s="143" t="s">
        <v>154</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row>
    <row r="40" spans="1:108" ht="46.5" customHeight="1">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row>
    <row r="41" spans="1:108" ht="48" customHeight="1">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row>
    <row r="42" spans="1:108" ht="15.75" customHeight="1">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row>
    <row r="43" spans="1:108" ht="15.75" customHeigh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row>
    <row r="44" spans="1:108" ht="15.75" customHeigh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row>
    <row r="45" spans="1:108" ht="4.5" customHeigh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row>
    <row r="46" spans="1:108" ht="36" customHeight="1">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row>
    <row r="47" spans="1:168" ht="30"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FL47" s="2"/>
    </row>
    <row r="48" spans="1:108" ht="15.75" customHeigh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row>
    <row r="49" spans="1:108" ht="11.25" customHeight="1">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row>
    <row r="50" spans="1:108" ht="3" customHeight="1">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row>
    <row r="51" spans="1:108" ht="6.75" customHeight="1">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row>
    <row r="52" spans="1:108" s="59" customFormat="1" ht="15" customHeight="1">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row>
    <row r="53" spans="1:108" s="60" customFormat="1" ht="9.75" customHeight="1">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row>
    <row r="54" spans="1:108" s="60" customFormat="1" ht="10.5" customHeight="1">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row>
    <row r="55" spans="1:108" s="60" customFormat="1" ht="1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row>
    <row r="56" spans="1:108" s="60" customFormat="1" ht="15" customHeight="1">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row>
    <row r="57" spans="1:108" s="60" customFormat="1" ht="15" customHeight="1">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row>
    <row r="58" spans="1:108" s="60" customFormat="1" ht="15" customHeight="1">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row>
    <row r="59" spans="1:108" ht="1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row>
    <row r="60" spans="1:108" s="60" customFormat="1" ht="15" customHeight="1">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row>
    <row r="61" spans="1:108" s="60" customFormat="1" ht="1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row>
    <row r="62" spans="1:108" s="60" customFormat="1" ht="15"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row>
    <row r="63" spans="1:108" s="60" customFormat="1" ht="15" customHeight="1">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row>
    <row r="64" spans="1:108" s="60" customFormat="1" ht="15" customHeight="1">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row>
    <row r="65" spans="1:108" s="60" customFormat="1" ht="15" customHeight="1">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row>
    <row r="66" spans="1:108" s="60" customFormat="1" ht="15" customHeight="1">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row>
    <row r="67" spans="1:108" s="60" customFormat="1" ht="3" customHeight="1">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row>
    <row r="68" spans="1:108" s="60" customFormat="1" ht="7.5" customHeight="1">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row>
    <row r="69" spans="1:108" s="60" customFormat="1" ht="4.5" customHeight="1">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row>
    <row r="70" spans="1:108" s="60" customFormat="1" ht="4.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row>
    <row r="71" spans="1:108" s="60" customFormat="1" ht="8.2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row>
    <row r="72" spans="1:108" s="60" customFormat="1" ht="409.5" customHeight="1">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row>
    <row r="73" spans="1:108" s="60" customFormat="1" ht="45"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row>
    <row r="74" spans="1:108" ht="173.25"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row>
    <row r="75" s="59" customFormat="1" ht="201.75" customHeight="1"/>
    <row r="81" ht="12" customHeight="1"/>
  </sheetData>
  <sheetProtection/>
  <mergeCells count="34">
    <mergeCell ref="AT33:CM35"/>
    <mergeCell ref="CO25:DD25"/>
    <mergeCell ref="CO28:DD28"/>
    <mergeCell ref="AH23:BV25"/>
    <mergeCell ref="BE10:DD10"/>
    <mergeCell ref="BE8:DD8"/>
    <mergeCell ref="BE9:DD9"/>
    <mergeCell ref="BE11:BX11"/>
    <mergeCell ref="BY11:DD11"/>
    <mergeCell ref="CO20:DD20"/>
    <mergeCell ref="A39:DD74"/>
    <mergeCell ref="BE12:BX12"/>
    <mergeCell ref="BY12:DD12"/>
    <mergeCell ref="CO18:DD18"/>
    <mergeCell ref="A15:DD15"/>
    <mergeCell ref="AH27:BV27"/>
    <mergeCell ref="CO26:DD26"/>
    <mergeCell ref="CM13:CP13"/>
    <mergeCell ref="CQ13:CT13"/>
    <mergeCell ref="A37:DD37"/>
    <mergeCell ref="CO27:DD27"/>
    <mergeCell ref="AL20:AO20"/>
    <mergeCell ref="AS20:BJ20"/>
    <mergeCell ref="AT30:CM31"/>
    <mergeCell ref="BB16:BE16"/>
    <mergeCell ref="CO19:DD19"/>
    <mergeCell ref="BN13:BQ13"/>
    <mergeCell ref="CO24:DD24"/>
    <mergeCell ref="BU13:CL13"/>
    <mergeCell ref="CO21:DD21"/>
    <mergeCell ref="CO22:DD22"/>
    <mergeCell ref="BO20:BR20"/>
    <mergeCell ref="CO23:DD23"/>
    <mergeCell ref="BK20:BN20"/>
  </mergeCells>
  <printOptions/>
  <pageMargins left="0.7874015748031497" right="0.31496062992125984"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6" max="107" man="1"/>
  </rowBreaks>
  <colBreaks count="1" manualBreakCount="1">
    <brk id="107" max="73" man="1"/>
  </colBreaks>
</worksheet>
</file>

<file path=xl/worksheets/sheet2.xml><?xml version="1.0" encoding="utf-8"?>
<worksheet xmlns="http://schemas.openxmlformats.org/spreadsheetml/2006/main" xmlns:r="http://schemas.openxmlformats.org/officeDocument/2006/relationships">
  <dimension ref="A2:DD76"/>
  <sheetViews>
    <sheetView zoomScaleSheetLayoutView="100" zoomScalePageLayoutView="0" workbookViewId="0" topLeftCell="A7">
      <selection activeCell="BU70" sqref="BU70:DD70"/>
    </sheetView>
  </sheetViews>
  <sheetFormatPr defaultColWidth="0.875" defaultRowHeight="12.75"/>
  <cols>
    <col min="1" max="16384" width="0.875" style="1" customWidth="1"/>
  </cols>
  <sheetData>
    <row r="1" ht="3" customHeight="1"/>
    <row r="2" spans="1:108" ht="30" customHeight="1">
      <c r="A2" s="165" t="s">
        <v>111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row>
    <row r="3" ht="7.5" customHeight="1"/>
    <row r="4" spans="1:108" ht="15">
      <c r="A4" s="168" t="s">
        <v>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70"/>
      <c r="BU4" s="168" t="s">
        <v>6</v>
      </c>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70"/>
    </row>
    <row r="5" spans="1:108" s="3" customFormat="1" ht="15" customHeight="1">
      <c r="A5" s="28"/>
      <c r="B5" s="171" t="s">
        <v>7</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2"/>
      <c r="BU5" s="189">
        <f>BU7+BU13</f>
        <v>39903037.47</v>
      </c>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1"/>
    </row>
    <row r="6" spans="1:108" ht="15">
      <c r="A6" s="9"/>
      <c r="B6" s="166" t="s">
        <v>1</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7"/>
      <c r="BU6" s="180"/>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2"/>
    </row>
    <row r="7" spans="1:108" ht="30" customHeight="1">
      <c r="A7" s="29"/>
      <c r="B7" s="160" t="s">
        <v>112</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1"/>
      <c r="BU7" s="192">
        <v>24147885</v>
      </c>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2"/>
    </row>
    <row r="8" spans="1:108" ht="15">
      <c r="A8" s="9"/>
      <c r="B8" s="174" t="s">
        <v>8</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5"/>
      <c r="BU8" s="193"/>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2"/>
    </row>
    <row r="9" spans="1:108" ht="45" customHeight="1">
      <c r="A9" s="29"/>
      <c r="B9" s="160" t="s">
        <v>121</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1"/>
      <c r="BU9" s="173">
        <f>BU7</f>
        <v>24147885</v>
      </c>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4"/>
    </row>
    <row r="10" spans="1:108" ht="45" customHeight="1">
      <c r="A10" s="29"/>
      <c r="B10" s="160" t="s">
        <v>113</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1"/>
      <c r="BU10" s="162"/>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4"/>
    </row>
    <row r="11" spans="1:108" ht="45" customHeight="1">
      <c r="A11" s="29"/>
      <c r="B11" s="160" t="s">
        <v>114</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1"/>
      <c r="BU11" s="162"/>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4"/>
    </row>
    <row r="12" spans="1:108" ht="30" customHeight="1">
      <c r="A12" s="29"/>
      <c r="B12" s="160" t="s">
        <v>115</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1"/>
      <c r="BU12" s="176">
        <v>8384687.12</v>
      </c>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4"/>
    </row>
    <row r="13" spans="1:108" ht="30" customHeight="1">
      <c r="A13" s="29"/>
      <c r="B13" s="160" t="s">
        <v>116</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1"/>
      <c r="BU13" s="176">
        <f>5620027.92+10135124.55</f>
        <v>15755152.47</v>
      </c>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4"/>
    </row>
    <row r="14" spans="1:108" ht="15">
      <c r="A14" s="30"/>
      <c r="B14" s="174" t="s">
        <v>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5"/>
      <c r="BU14" s="162"/>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4"/>
    </row>
    <row r="15" spans="1:108" ht="30" customHeight="1">
      <c r="A15" s="29"/>
      <c r="B15" s="160" t="s">
        <v>25</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1"/>
      <c r="BU15" s="162">
        <f>5620027.92</f>
        <v>5620027.92</v>
      </c>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4"/>
    </row>
    <row r="16" spans="1:108" ht="15">
      <c r="A16" s="29"/>
      <c r="B16" s="160" t="s">
        <v>26</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1"/>
      <c r="BU16" s="162">
        <v>0</v>
      </c>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4"/>
    </row>
    <row r="17" spans="1:108" s="3" customFormat="1" ht="19.5" customHeight="1">
      <c r="A17" s="28"/>
      <c r="B17" s="171" t="s">
        <v>95</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2"/>
      <c r="BU17" s="177"/>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9"/>
    </row>
    <row r="18" spans="1:108" ht="15">
      <c r="A18" s="9"/>
      <c r="B18" s="166" t="s">
        <v>1</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7"/>
      <c r="BU18" s="162"/>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4"/>
    </row>
    <row r="19" spans="1:108" ht="30" customHeight="1">
      <c r="A19" s="31"/>
      <c r="B19" s="183" t="s">
        <v>117</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4"/>
      <c r="BU19" s="180"/>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2"/>
    </row>
    <row r="20" spans="1:108" ht="30" customHeight="1">
      <c r="A20" s="29"/>
      <c r="B20" s="160" t="s">
        <v>118</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1"/>
      <c r="BU20" s="180"/>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2"/>
    </row>
    <row r="21" spans="1:108" ht="15" customHeight="1">
      <c r="A21" s="32"/>
      <c r="B21" s="174" t="s">
        <v>8</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5"/>
      <c r="BU21" s="180"/>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2"/>
    </row>
    <row r="22" spans="1:108" ht="15" customHeight="1">
      <c r="A22" s="29"/>
      <c r="B22" s="160" t="s">
        <v>9</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1"/>
      <c r="BU22" s="162"/>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4"/>
    </row>
    <row r="23" spans="1:108" ht="15" customHeight="1">
      <c r="A23" s="29"/>
      <c r="B23" s="160" t="s">
        <v>10</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1"/>
      <c r="BU23" s="162"/>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4"/>
    </row>
    <row r="24" spans="1:108" ht="15" customHeight="1">
      <c r="A24" s="29"/>
      <c r="B24" s="160" t="s">
        <v>101</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1"/>
      <c r="BU24" s="162"/>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4"/>
    </row>
    <row r="25" spans="1:108" ht="15" customHeight="1">
      <c r="A25" s="29"/>
      <c r="B25" s="160" t="s">
        <v>11</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1"/>
      <c r="BU25" s="162"/>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4"/>
    </row>
    <row r="26" spans="1:108" ht="15" customHeight="1">
      <c r="A26" s="29"/>
      <c r="B26" s="160" t="s">
        <v>12</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1"/>
      <c r="BU26" s="162"/>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4"/>
    </row>
    <row r="27" spans="1:108" ht="15" customHeight="1">
      <c r="A27" s="29"/>
      <c r="B27" s="160" t="s">
        <v>13</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1"/>
      <c r="BU27" s="162"/>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4"/>
    </row>
    <row r="28" spans="1:108" ht="30" customHeight="1">
      <c r="A28" s="29"/>
      <c r="B28" s="160" t="s">
        <v>64</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1"/>
      <c r="BU28" s="162"/>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4"/>
    </row>
    <row r="29" spans="1:108" ht="30" customHeight="1">
      <c r="A29" s="29"/>
      <c r="B29" s="160" t="s">
        <v>98</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1"/>
      <c r="BU29" s="162"/>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4"/>
    </row>
    <row r="30" spans="1:108" ht="15" customHeight="1">
      <c r="A30" s="29"/>
      <c r="B30" s="160" t="s">
        <v>65</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1"/>
      <c r="BU30" s="162"/>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4"/>
    </row>
    <row r="31" spans="1:108" ht="15" customHeight="1">
      <c r="A31" s="29"/>
      <c r="B31" s="160" t="s">
        <v>66</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1"/>
      <c r="BU31" s="162"/>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4"/>
    </row>
    <row r="32" spans="1:108" ht="45" customHeight="1">
      <c r="A32" s="29"/>
      <c r="B32" s="160" t="s">
        <v>67</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1"/>
      <c r="BU32" s="162"/>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4"/>
    </row>
    <row r="33" spans="1:108" ht="13.5" customHeight="1">
      <c r="A33" s="32"/>
      <c r="B33" s="174" t="s">
        <v>8</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5"/>
      <c r="BU33" s="162"/>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4"/>
    </row>
    <row r="34" spans="1:108" ht="15" customHeight="1">
      <c r="A34" s="29"/>
      <c r="B34" s="160" t="s">
        <v>68</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1"/>
      <c r="BU34" s="162"/>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4"/>
    </row>
    <row r="35" spans="1:108" ht="15" customHeight="1">
      <c r="A35" s="29"/>
      <c r="B35" s="160" t="s">
        <v>69</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1"/>
      <c r="BU35" s="162"/>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4"/>
    </row>
    <row r="36" spans="1:108" ht="15" customHeight="1">
      <c r="A36" s="29"/>
      <c r="B36" s="160" t="s">
        <v>63</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1"/>
      <c r="BU36" s="162"/>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4"/>
    </row>
    <row r="37" spans="1:108" ht="15" customHeight="1">
      <c r="A37" s="29"/>
      <c r="B37" s="160" t="s">
        <v>70</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1"/>
      <c r="BU37" s="162"/>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4"/>
    </row>
    <row r="38" spans="1:108" ht="15" customHeight="1">
      <c r="A38" s="29"/>
      <c r="B38" s="160" t="s">
        <v>71</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1"/>
      <c r="BU38" s="162"/>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4"/>
    </row>
    <row r="39" spans="1:108" ht="15" customHeight="1">
      <c r="A39" s="29"/>
      <c r="B39" s="160" t="s">
        <v>72</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1"/>
      <c r="BU39" s="162"/>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4"/>
    </row>
    <row r="40" spans="1:108" ht="30" customHeight="1">
      <c r="A40" s="29"/>
      <c r="B40" s="160" t="s">
        <v>73</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1"/>
      <c r="BU40" s="162"/>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4"/>
    </row>
    <row r="41" spans="1:108" ht="30" customHeight="1">
      <c r="A41" s="29"/>
      <c r="B41" s="160" t="s">
        <v>97</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1"/>
      <c r="BU41" s="162"/>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4"/>
    </row>
    <row r="42" spans="1:108" ht="15" customHeight="1">
      <c r="A42" s="29"/>
      <c r="B42" s="160" t="s">
        <v>74</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1"/>
      <c r="BU42" s="162"/>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4"/>
    </row>
    <row r="43" spans="1:108" ht="15" customHeight="1">
      <c r="A43" s="29"/>
      <c r="B43" s="160" t="s">
        <v>75</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1"/>
      <c r="BU43" s="162"/>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4"/>
    </row>
    <row r="44" spans="1:108" s="3" customFormat="1" ht="15" customHeight="1">
      <c r="A44" s="28"/>
      <c r="B44" s="171" t="s">
        <v>96</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2"/>
      <c r="BU44" s="185">
        <f>BU46+BU47</f>
        <v>500781.55</v>
      </c>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9"/>
    </row>
    <row r="45" spans="1:108" ht="15" customHeight="1">
      <c r="A45" s="33"/>
      <c r="B45" s="166" t="s">
        <v>1</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7"/>
      <c r="BU45" s="162"/>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4"/>
    </row>
    <row r="46" spans="1:108" ht="15" customHeight="1">
      <c r="A46" s="29"/>
      <c r="B46" s="160" t="s">
        <v>76</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1"/>
      <c r="BU46" s="162">
        <f>461631.75</f>
        <v>461631.75</v>
      </c>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4"/>
    </row>
    <row r="47" spans="1:108" ht="30" customHeight="1">
      <c r="A47" s="29"/>
      <c r="B47" s="160" t="s">
        <v>119</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1"/>
      <c r="BU47" s="186">
        <f>BU49+BU52+BU53+BU54</f>
        <v>39149.8</v>
      </c>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4"/>
    </row>
    <row r="48" spans="1:108" ht="15" customHeight="1">
      <c r="A48" s="32"/>
      <c r="B48" s="174" t="s">
        <v>8</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5"/>
      <c r="BU48" s="180"/>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2"/>
    </row>
    <row r="49" spans="1:108" ht="15" customHeight="1">
      <c r="A49" s="29"/>
      <c r="B49" s="160" t="s">
        <v>83</v>
      </c>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1"/>
      <c r="BU49" s="186"/>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8"/>
    </row>
    <row r="50" spans="1:108" ht="15" customHeight="1">
      <c r="A50" s="29"/>
      <c r="B50" s="160" t="s">
        <v>42</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1"/>
      <c r="BU50" s="162"/>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4"/>
    </row>
    <row r="51" spans="1:108" ht="15" customHeight="1">
      <c r="A51" s="29"/>
      <c r="B51" s="160" t="s">
        <v>43</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1"/>
      <c r="BU51" s="162"/>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4"/>
    </row>
    <row r="52" spans="1:108" ht="15" customHeight="1">
      <c r="A52" s="29"/>
      <c r="B52" s="160" t="s">
        <v>44</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1"/>
      <c r="BU52" s="162"/>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4"/>
    </row>
    <row r="53" spans="1:108" ht="15" customHeight="1">
      <c r="A53" s="29"/>
      <c r="B53" s="160" t="s">
        <v>45</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1"/>
      <c r="BU53" s="162">
        <v>0</v>
      </c>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4"/>
    </row>
    <row r="54" spans="1:108" ht="15" customHeight="1">
      <c r="A54" s="29"/>
      <c r="B54" s="160" t="s">
        <v>46</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1"/>
      <c r="BU54" s="162">
        <f>39149.8</f>
        <v>39149.8</v>
      </c>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4"/>
    </row>
    <row r="55" spans="1:108" ht="15" customHeight="1">
      <c r="A55" s="29"/>
      <c r="B55" s="160" t="s">
        <v>47</v>
      </c>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1"/>
      <c r="BU55" s="162"/>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4"/>
    </row>
    <row r="56" spans="1:108" ht="15" customHeight="1">
      <c r="A56" s="29"/>
      <c r="B56" s="160" t="s">
        <v>77</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1"/>
      <c r="BU56" s="162"/>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4"/>
    </row>
    <row r="57" spans="1:108" ht="15" customHeight="1">
      <c r="A57" s="29"/>
      <c r="B57" s="160" t="s">
        <v>99</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1"/>
      <c r="BU57" s="162"/>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4"/>
    </row>
    <row r="58" spans="1:108" ht="15" customHeight="1">
      <c r="A58" s="29"/>
      <c r="B58" s="160" t="s">
        <v>78</v>
      </c>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1"/>
      <c r="BU58" s="162"/>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4"/>
    </row>
    <row r="59" spans="1:108" ht="15" customHeight="1">
      <c r="A59" s="29"/>
      <c r="B59" s="160" t="s">
        <v>79</v>
      </c>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1"/>
      <c r="BU59" s="162"/>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4"/>
    </row>
    <row r="60" spans="1:108" ht="15" customHeight="1">
      <c r="A60" s="29"/>
      <c r="B60" s="160" t="s">
        <v>80</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1"/>
      <c r="BU60" s="162"/>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4"/>
    </row>
    <row r="61" spans="1:108" ht="15" customHeight="1">
      <c r="A61" s="29"/>
      <c r="B61" s="160" t="s">
        <v>81</v>
      </c>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1"/>
      <c r="BU61" s="162"/>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4"/>
    </row>
    <row r="62" spans="1:108" ht="45" customHeight="1">
      <c r="A62" s="29"/>
      <c r="B62" s="160" t="s">
        <v>82</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1"/>
      <c r="BU62" s="162">
        <f>BU67</f>
        <v>0</v>
      </c>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4"/>
    </row>
    <row r="63" spans="1:108" ht="15" customHeight="1">
      <c r="A63" s="34"/>
      <c r="B63" s="174" t="s">
        <v>8</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5"/>
      <c r="BU63" s="162"/>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4"/>
    </row>
    <row r="64" spans="1:108" ht="15" customHeight="1">
      <c r="A64" s="29"/>
      <c r="B64" s="160" t="s">
        <v>84</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1"/>
      <c r="BU64" s="162"/>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63"/>
      <c r="DB64" s="163"/>
      <c r="DC64" s="163"/>
      <c r="DD64" s="164"/>
    </row>
    <row r="65" spans="1:108" ht="15" customHeight="1">
      <c r="A65" s="29"/>
      <c r="B65" s="160" t="s">
        <v>48</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1"/>
      <c r="BU65" s="162"/>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4"/>
    </row>
    <row r="66" spans="1:108" ht="15" customHeight="1">
      <c r="A66" s="29"/>
      <c r="B66" s="160" t="s">
        <v>49</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1"/>
      <c r="BU66" s="162"/>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4"/>
    </row>
    <row r="67" spans="1:108" ht="15" customHeight="1">
      <c r="A67" s="29"/>
      <c r="B67" s="160" t="s">
        <v>50</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1"/>
      <c r="BU67" s="162"/>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4"/>
    </row>
    <row r="68" spans="1:108" ht="15" customHeight="1">
      <c r="A68" s="29"/>
      <c r="B68" s="160" t="s">
        <v>51</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1"/>
      <c r="BU68" s="162"/>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4"/>
    </row>
    <row r="69" spans="1:108" ht="15" customHeight="1">
      <c r="A69" s="29"/>
      <c r="B69" s="160" t="s">
        <v>52</v>
      </c>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1"/>
      <c r="BU69" s="162"/>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4"/>
    </row>
    <row r="70" spans="1:108" ht="15" customHeight="1">
      <c r="A70" s="29"/>
      <c r="B70" s="160" t="s">
        <v>53</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1"/>
      <c r="BU70" s="162"/>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4"/>
    </row>
    <row r="71" spans="1:108" ht="15" customHeight="1">
      <c r="A71" s="29"/>
      <c r="B71" s="160" t="s">
        <v>85</v>
      </c>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1"/>
      <c r="BU71" s="162"/>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4"/>
    </row>
    <row r="72" spans="1:108" ht="15" customHeight="1">
      <c r="A72" s="29"/>
      <c r="B72" s="160" t="s">
        <v>100</v>
      </c>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1"/>
      <c r="BU72" s="162"/>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4"/>
    </row>
    <row r="73" spans="1:108" ht="15" customHeight="1">
      <c r="A73" s="29"/>
      <c r="B73" s="160" t="s">
        <v>86</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1"/>
      <c r="BU73" s="162"/>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4"/>
    </row>
    <row r="74" spans="1:108" ht="15" customHeight="1">
      <c r="A74" s="29"/>
      <c r="B74" s="160" t="s">
        <v>87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1"/>
      <c r="BU74" s="162"/>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4"/>
    </row>
    <row r="75" spans="1:108" ht="15" customHeight="1">
      <c r="A75" s="29"/>
      <c r="B75" s="160" t="s">
        <v>88</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1"/>
      <c r="BU75" s="162"/>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4"/>
    </row>
    <row r="76" spans="1:108" ht="15" customHeight="1">
      <c r="A76" s="29"/>
      <c r="B76" s="160" t="s">
        <v>89</v>
      </c>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1"/>
      <c r="BU76" s="162"/>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4"/>
    </row>
  </sheetData>
  <sheetProtection/>
  <mergeCells count="147">
    <mergeCell ref="BU31:DD31"/>
    <mergeCell ref="B68:BT68"/>
    <mergeCell ref="BU68:DD68"/>
    <mergeCell ref="BU29:DD29"/>
    <mergeCell ref="B30:BT30"/>
    <mergeCell ref="BU30:DD30"/>
    <mergeCell ref="B33:BT33"/>
    <mergeCell ref="BU32:DD32"/>
    <mergeCell ref="BU33:DD33"/>
    <mergeCell ref="B31:BT31"/>
    <mergeCell ref="B32:BT32"/>
    <mergeCell ref="B75:BT75"/>
    <mergeCell ref="BU75:DD75"/>
    <mergeCell ref="B69:BT69"/>
    <mergeCell ref="BU69:DD69"/>
    <mergeCell ref="B70:BT70"/>
    <mergeCell ref="BU70:DD70"/>
    <mergeCell ref="B73:BT73"/>
    <mergeCell ref="BU73:DD73"/>
    <mergeCell ref="B74:BT74"/>
    <mergeCell ref="B71:BT71"/>
    <mergeCell ref="BU74:DD74"/>
    <mergeCell ref="BU72:DD72"/>
    <mergeCell ref="B65:BT65"/>
    <mergeCell ref="BU65:DD65"/>
    <mergeCell ref="B66:BT66"/>
    <mergeCell ref="B67:BT67"/>
    <mergeCell ref="BU67:DD67"/>
    <mergeCell ref="B60:BT60"/>
    <mergeCell ref="BU60:DD60"/>
    <mergeCell ref="B62:BT62"/>
    <mergeCell ref="B64:BT64"/>
    <mergeCell ref="BU64:DD64"/>
    <mergeCell ref="BU62:DD62"/>
    <mergeCell ref="BU63:DD63"/>
    <mergeCell ref="B63:BT63"/>
    <mergeCell ref="BU58:DD58"/>
    <mergeCell ref="BU57:DD57"/>
    <mergeCell ref="BU66:DD66"/>
    <mergeCell ref="BU71:DD71"/>
    <mergeCell ref="B72:BT72"/>
    <mergeCell ref="B56:BT56"/>
    <mergeCell ref="BU56:DD56"/>
    <mergeCell ref="B57:BT57"/>
    <mergeCell ref="B59:BT59"/>
    <mergeCell ref="BU59:DD59"/>
    <mergeCell ref="BU5:DD5"/>
    <mergeCell ref="BU6:DD6"/>
    <mergeCell ref="BU7:DD7"/>
    <mergeCell ref="BU8:DD8"/>
    <mergeCell ref="B61:BT61"/>
    <mergeCell ref="BU61:DD61"/>
    <mergeCell ref="BU54:DD54"/>
    <mergeCell ref="B55:BT55"/>
    <mergeCell ref="BU55:DD55"/>
    <mergeCell ref="B58:BT58"/>
    <mergeCell ref="B52:BT52"/>
    <mergeCell ref="BU52:DD52"/>
    <mergeCell ref="B53:BT53"/>
    <mergeCell ref="BU53:DD53"/>
    <mergeCell ref="B50:BT50"/>
    <mergeCell ref="BU50:DD50"/>
    <mergeCell ref="B51:BT51"/>
    <mergeCell ref="BU51:DD51"/>
    <mergeCell ref="B49:BT49"/>
    <mergeCell ref="BU49:DD49"/>
    <mergeCell ref="B46:BT46"/>
    <mergeCell ref="BU46:DD46"/>
    <mergeCell ref="B48:BT48"/>
    <mergeCell ref="BU47:DD47"/>
    <mergeCell ref="BU48:DD48"/>
    <mergeCell ref="B47:BT47"/>
    <mergeCell ref="B41:BT41"/>
    <mergeCell ref="BU41:DD41"/>
    <mergeCell ref="B45:BT45"/>
    <mergeCell ref="BU44:DD44"/>
    <mergeCell ref="BU45:DD45"/>
    <mergeCell ref="B43:BT43"/>
    <mergeCell ref="BU43:DD43"/>
    <mergeCell ref="B44:BT44"/>
    <mergeCell ref="B42:BT42"/>
    <mergeCell ref="BU42:DD42"/>
    <mergeCell ref="BU36:DD36"/>
    <mergeCell ref="B37:BT37"/>
    <mergeCell ref="BU37:DD37"/>
    <mergeCell ref="B38:BT38"/>
    <mergeCell ref="BU38:DD38"/>
    <mergeCell ref="B36:BT36"/>
    <mergeCell ref="B25:BT25"/>
    <mergeCell ref="B28:BT28"/>
    <mergeCell ref="BU28:DD28"/>
    <mergeCell ref="BU25:DD25"/>
    <mergeCell ref="B27:BT27"/>
    <mergeCell ref="BU27:DD27"/>
    <mergeCell ref="B26:BT26"/>
    <mergeCell ref="BU26:DD26"/>
    <mergeCell ref="B23:BT23"/>
    <mergeCell ref="BU23:DD23"/>
    <mergeCell ref="B24:BT24"/>
    <mergeCell ref="BU24:DD24"/>
    <mergeCell ref="B22:BT22"/>
    <mergeCell ref="BU22:DD22"/>
    <mergeCell ref="BU39:DD39"/>
    <mergeCell ref="B54:BT54"/>
    <mergeCell ref="B29:BT29"/>
    <mergeCell ref="B40:BT40"/>
    <mergeCell ref="B34:BT34"/>
    <mergeCell ref="BU34:DD34"/>
    <mergeCell ref="B35:BT35"/>
    <mergeCell ref="BU35:DD35"/>
    <mergeCell ref="B39:BT39"/>
    <mergeCell ref="BU40:DD40"/>
    <mergeCell ref="B18:BT18"/>
    <mergeCell ref="BU19:DD19"/>
    <mergeCell ref="B20:BT20"/>
    <mergeCell ref="B21:BT21"/>
    <mergeCell ref="BU18:DD18"/>
    <mergeCell ref="B19:BT19"/>
    <mergeCell ref="BU20:DD20"/>
    <mergeCell ref="BU21:DD21"/>
    <mergeCell ref="B17:BT17"/>
    <mergeCell ref="B12:BT12"/>
    <mergeCell ref="BU12:DD12"/>
    <mergeCell ref="B15:BT15"/>
    <mergeCell ref="BU15:DD15"/>
    <mergeCell ref="B14:BT14"/>
    <mergeCell ref="BU13:DD13"/>
    <mergeCell ref="BU14:DD14"/>
    <mergeCell ref="BU17:DD17"/>
    <mergeCell ref="B8:BT8"/>
    <mergeCell ref="BU10:DD10"/>
    <mergeCell ref="B16:BT16"/>
    <mergeCell ref="BU16:DD16"/>
    <mergeCell ref="B11:BT11"/>
    <mergeCell ref="BU11:DD11"/>
    <mergeCell ref="B13:BT13"/>
    <mergeCell ref="B10:BT10"/>
    <mergeCell ref="B76:BT76"/>
    <mergeCell ref="BU76:DD76"/>
    <mergeCell ref="A2:DD2"/>
    <mergeCell ref="B6:BT6"/>
    <mergeCell ref="B7:BT7"/>
    <mergeCell ref="B9:BT9"/>
    <mergeCell ref="BU4:DD4"/>
    <mergeCell ref="B5:BT5"/>
    <mergeCell ref="A4:BT4"/>
    <mergeCell ref="BU9:DD9"/>
  </mergeCells>
  <printOptions/>
  <pageMargins left="0.7874015748031497" right="0.31496062992125984" top="0.5905511811023623" bottom="0.3937007874015748"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0" max="107" man="1"/>
  </rowBreaks>
</worksheet>
</file>

<file path=xl/worksheets/sheet3.xml><?xml version="1.0" encoding="utf-8"?>
<worksheet xmlns="http://schemas.openxmlformats.org/spreadsheetml/2006/main" xmlns:r="http://schemas.openxmlformats.org/officeDocument/2006/relationships">
  <dimension ref="A1:AQ150"/>
  <sheetViews>
    <sheetView tabSelected="1" view="pageBreakPreview" zoomScaleSheetLayoutView="100" zoomScalePageLayoutView="0" workbookViewId="0" topLeftCell="A16">
      <selection activeCell="E34" sqref="E34"/>
    </sheetView>
  </sheetViews>
  <sheetFormatPr defaultColWidth="9.00390625" defaultRowHeight="12.75"/>
  <cols>
    <col min="1" max="1" width="55.25390625" style="0" customWidth="1"/>
    <col min="2" max="2" width="15.625" style="0" customWidth="1"/>
    <col min="3" max="4" width="12.125" style="0" customWidth="1"/>
    <col min="5" max="5" width="19.625" style="0" customWidth="1"/>
    <col min="6" max="6" width="13.00390625" style="0" customWidth="1"/>
    <col min="7" max="7" width="12.75390625" style="0" customWidth="1"/>
  </cols>
  <sheetData>
    <row r="1" spans="1:5" ht="16.5">
      <c r="A1" s="196"/>
      <c r="B1" s="196"/>
      <c r="C1" s="196"/>
      <c r="D1" s="196"/>
      <c r="E1" s="196"/>
    </row>
    <row r="2" spans="1:5" ht="15" thickBot="1">
      <c r="A2" s="197" t="s">
        <v>122</v>
      </c>
      <c r="B2" s="197"/>
      <c r="C2" s="197"/>
      <c r="D2" s="198"/>
      <c r="E2" s="198"/>
    </row>
    <row r="3" spans="1:5" ht="103.5" customHeight="1">
      <c r="A3" s="45" t="s">
        <v>0</v>
      </c>
      <c r="B3" s="46" t="s">
        <v>123</v>
      </c>
      <c r="C3" s="46" t="s">
        <v>124</v>
      </c>
      <c r="D3" s="46" t="s">
        <v>125</v>
      </c>
      <c r="E3" s="47" t="s">
        <v>90</v>
      </c>
    </row>
    <row r="4" spans="1:5" ht="30">
      <c r="A4" s="48" t="s">
        <v>54</v>
      </c>
      <c r="B4" s="40"/>
      <c r="C4" s="40"/>
      <c r="D4" s="38" t="s">
        <v>22</v>
      </c>
      <c r="E4" s="92">
        <v>0</v>
      </c>
    </row>
    <row r="5" spans="1:5" ht="15">
      <c r="A5" s="48" t="s">
        <v>23</v>
      </c>
      <c r="B5" s="40" t="s">
        <v>158</v>
      </c>
      <c r="C5" s="40"/>
      <c r="D5" s="38" t="s">
        <v>22</v>
      </c>
      <c r="E5" s="68">
        <f>E7+E8+E10</f>
        <v>40417789.25</v>
      </c>
    </row>
    <row r="6" spans="1:5" ht="15">
      <c r="A6" s="48" t="s">
        <v>8</v>
      </c>
      <c r="B6" s="40"/>
      <c r="C6" s="40"/>
      <c r="D6" s="38" t="s">
        <v>22</v>
      </c>
      <c r="E6" s="50"/>
    </row>
    <row r="7" spans="1:5" ht="15">
      <c r="A7" s="48" t="s">
        <v>126</v>
      </c>
      <c r="B7" s="40"/>
      <c r="C7" s="40"/>
      <c r="D7" s="38" t="s">
        <v>22</v>
      </c>
      <c r="E7" s="67">
        <f>E26+E95</f>
        <v>34128905</v>
      </c>
    </row>
    <row r="8" spans="1:5" ht="15">
      <c r="A8" s="51" t="s">
        <v>127</v>
      </c>
      <c r="B8" s="40"/>
      <c r="C8" s="40"/>
      <c r="D8" s="38"/>
      <c r="E8" s="67">
        <f>E56+E88</f>
        <v>3449764</v>
      </c>
    </row>
    <row r="9" spans="1:5" ht="15">
      <c r="A9" s="48" t="s">
        <v>27</v>
      </c>
      <c r="B9" s="40"/>
      <c r="C9" s="40"/>
      <c r="D9" s="38"/>
      <c r="E9" s="50"/>
    </row>
    <row r="10" spans="1:5" ht="75">
      <c r="A10" s="48" t="s">
        <v>128</v>
      </c>
      <c r="B10" s="40"/>
      <c r="C10" s="40"/>
      <c r="D10" s="38" t="s">
        <v>22</v>
      </c>
      <c r="E10" s="71">
        <f>E12+E13+E14+E15</f>
        <v>2839120.25</v>
      </c>
    </row>
    <row r="11" spans="1:5" ht="15">
      <c r="A11" s="48" t="s">
        <v>8</v>
      </c>
      <c r="B11" s="40"/>
      <c r="C11" s="40"/>
      <c r="D11" s="38" t="s">
        <v>22</v>
      </c>
      <c r="E11" s="50"/>
    </row>
    <row r="12" spans="1:5" ht="14.25" customHeight="1">
      <c r="A12" s="48" t="s">
        <v>157</v>
      </c>
      <c r="B12" s="75" t="s">
        <v>136</v>
      </c>
      <c r="C12" s="40"/>
      <c r="D12" s="38" t="s">
        <v>22</v>
      </c>
      <c r="E12" s="67">
        <f>131417.25</f>
        <v>131417.25</v>
      </c>
    </row>
    <row r="13" spans="1:6" ht="14.25" customHeight="1">
      <c r="A13" s="48" t="s">
        <v>181</v>
      </c>
      <c r="B13" s="75" t="s">
        <v>134</v>
      </c>
      <c r="C13" s="40"/>
      <c r="D13" s="38" t="s">
        <v>22</v>
      </c>
      <c r="E13" s="67">
        <f>2707703-E17-E14-0</f>
        <v>2352000</v>
      </c>
      <c r="F13" s="69"/>
    </row>
    <row r="14" spans="1:5" ht="14.25" customHeight="1">
      <c r="A14" s="48" t="s">
        <v>182</v>
      </c>
      <c r="B14" s="75" t="s">
        <v>134</v>
      </c>
      <c r="C14" s="40"/>
      <c r="D14" s="38" t="s">
        <v>22</v>
      </c>
      <c r="E14" s="67">
        <f>147360-147360</f>
        <v>0</v>
      </c>
    </row>
    <row r="15" spans="1:5" ht="30">
      <c r="A15" s="48" t="s">
        <v>91</v>
      </c>
      <c r="B15" s="75" t="s">
        <v>134</v>
      </c>
      <c r="C15" s="40"/>
      <c r="D15" s="38" t="s">
        <v>22</v>
      </c>
      <c r="E15" s="49">
        <f>E17</f>
        <v>355703</v>
      </c>
    </row>
    <row r="16" spans="1:5" ht="15">
      <c r="A16" s="48" t="s">
        <v>8</v>
      </c>
      <c r="B16" s="40"/>
      <c r="C16" s="40"/>
      <c r="D16" s="38" t="s">
        <v>22</v>
      </c>
      <c r="E16" s="50"/>
    </row>
    <row r="17" spans="1:5" ht="14.25" customHeight="1">
      <c r="A17" s="48" t="s">
        <v>155</v>
      </c>
      <c r="B17" s="75" t="s">
        <v>134</v>
      </c>
      <c r="C17" s="40"/>
      <c r="D17" s="38"/>
      <c r="E17" s="50">
        <f>355703</f>
        <v>355703</v>
      </c>
    </row>
    <row r="18" spans="1:5" ht="14.25" customHeight="1">
      <c r="A18" s="48" t="s">
        <v>92</v>
      </c>
      <c r="B18" s="40"/>
      <c r="C18" s="40"/>
      <c r="D18" s="38" t="s">
        <v>22</v>
      </c>
      <c r="E18" s="49"/>
    </row>
    <row r="19" spans="1:5" ht="14.25" customHeight="1">
      <c r="A19" s="48" t="s">
        <v>55</v>
      </c>
      <c r="B19" s="40"/>
      <c r="C19" s="40"/>
      <c r="D19" s="38" t="s">
        <v>22</v>
      </c>
      <c r="E19" s="50"/>
    </row>
    <row r="20" spans="1:6" ht="22.5" customHeight="1">
      <c r="A20" s="94" t="s">
        <v>24</v>
      </c>
      <c r="B20" s="40"/>
      <c r="C20" s="40"/>
      <c r="D20" s="38">
        <v>900</v>
      </c>
      <c r="E20" s="70">
        <f>E23+E26+E56+E95+E108+E114+E124+E88</f>
        <v>40417789.25</v>
      </c>
      <c r="F20" s="69">
        <f>E4+E5</f>
        <v>40417789.25</v>
      </c>
    </row>
    <row r="21" spans="1:5" ht="15" hidden="1">
      <c r="A21" s="102" t="s">
        <v>8</v>
      </c>
      <c r="B21" s="103"/>
      <c r="C21" s="103"/>
      <c r="D21" s="104"/>
      <c r="E21" s="105"/>
    </row>
    <row r="22" spans="1:5" ht="30" hidden="1">
      <c r="A22" s="106" t="s">
        <v>167</v>
      </c>
      <c r="B22" s="107" t="s">
        <v>161</v>
      </c>
      <c r="C22" s="108"/>
      <c r="D22" s="107" t="s">
        <v>22</v>
      </c>
      <c r="E22" s="109"/>
    </row>
    <row r="23" spans="1:5" ht="30.75" customHeight="1" hidden="1">
      <c r="A23" s="110" t="s">
        <v>160</v>
      </c>
      <c r="B23" s="108"/>
      <c r="C23" s="107"/>
      <c r="D23" s="108" t="s">
        <v>22</v>
      </c>
      <c r="E23" s="111">
        <f>E24</f>
        <v>0</v>
      </c>
    </row>
    <row r="24" spans="1:5" ht="13.5" customHeight="1" hidden="1">
      <c r="A24" s="112" t="s">
        <v>1</v>
      </c>
      <c r="B24" s="103"/>
      <c r="C24" s="103"/>
      <c r="D24" s="104"/>
      <c r="E24" s="113">
        <f>E25</f>
        <v>0</v>
      </c>
    </row>
    <row r="25" spans="1:5" ht="20.25" customHeight="1" hidden="1">
      <c r="A25" s="112" t="s">
        <v>129</v>
      </c>
      <c r="B25" s="103"/>
      <c r="C25" s="103"/>
      <c r="D25" s="104">
        <v>213</v>
      </c>
      <c r="E25" s="113"/>
    </row>
    <row r="26" spans="1:5" ht="15" customHeight="1">
      <c r="A26" s="52"/>
      <c r="B26" s="77" t="s">
        <v>159</v>
      </c>
      <c r="C26" s="40"/>
      <c r="D26" s="77" t="s">
        <v>22</v>
      </c>
      <c r="E26" s="89">
        <f>E27</f>
        <v>2774263</v>
      </c>
    </row>
    <row r="27" spans="1:5" ht="29.25" customHeight="1">
      <c r="A27" s="99" t="s">
        <v>168</v>
      </c>
      <c r="B27" s="80"/>
      <c r="C27" s="40">
        <v>1210521010</v>
      </c>
      <c r="D27" s="76" t="s">
        <v>22</v>
      </c>
      <c r="E27" s="81">
        <f>E28+E33</f>
        <v>2774263</v>
      </c>
    </row>
    <row r="28" spans="1:5" ht="15">
      <c r="A28" s="52" t="s">
        <v>28</v>
      </c>
      <c r="B28" s="42"/>
      <c r="C28" s="43"/>
      <c r="D28" s="44">
        <v>210</v>
      </c>
      <c r="E28" s="71">
        <f>E30+E31+E32</f>
        <v>600</v>
      </c>
    </row>
    <row r="29" spans="1:5" ht="18" customHeight="1">
      <c r="A29" s="52" t="s">
        <v>1</v>
      </c>
      <c r="B29" s="40"/>
      <c r="C29" s="40"/>
      <c r="D29" s="39"/>
      <c r="E29" s="67"/>
    </row>
    <row r="30" spans="1:5" ht="15" hidden="1">
      <c r="A30" s="52" t="s">
        <v>29</v>
      </c>
      <c r="B30" s="42"/>
      <c r="C30" s="43"/>
      <c r="D30" s="44">
        <v>211</v>
      </c>
      <c r="E30" s="67">
        <v>0</v>
      </c>
    </row>
    <row r="31" spans="1:5" ht="18" customHeight="1">
      <c r="A31" s="54" t="s">
        <v>30</v>
      </c>
      <c r="B31" s="42"/>
      <c r="C31" s="43"/>
      <c r="D31" s="44">
        <v>212</v>
      </c>
      <c r="E31" s="67">
        <f>600</f>
        <v>600</v>
      </c>
    </row>
    <row r="32" spans="1:5" ht="15" hidden="1">
      <c r="A32" s="52" t="s">
        <v>129</v>
      </c>
      <c r="B32" s="42"/>
      <c r="C32" s="43"/>
      <c r="D32" s="44">
        <v>213</v>
      </c>
      <c r="E32" s="67">
        <v>0</v>
      </c>
    </row>
    <row r="33" spans="1:5" ht="15">
      <c r="A33" s="52" t="s">
        <v>39</v>
      </c>
      <c r="B33" s="42"/>
      <c r="C33" s="43"/>
      <c r="D33" s="44">
        <v>220</v>
      </c>
      <c r="E33" s="71">
        <f>E35+E37+E39+E40+E44+E46+E45</f>
        <v>2773663</v>
      </c>
    </row>
    <row r="34" spans="1:5" ht="15">
      <c r="A34" s="52" t="s">
        <v>1</v>
      </c>
      <c r="B34" s="42"/>
      <c r="C34" s="43"/>
      <c r="D34" s="44"/>
      <c r="E34" s="67"/>
    </row>
    <row r="35" spans="1:5" ht="15">
      <c r="A35" s="52" t="s">
        <v>31</v>
      </c>
      <c r="B35" s="42"/>
      <c r="C35" s="43"/>
      <c r="D35" s="44">
        <v>221</v>
      </c>
      <c r="E35" s="67">
        <f>6394</f>
        <v>6394</v>
      </c>
    </row>
    <row r="36" spans="1:5" ht="15">
      <c r="A36" s="52" t="s">
        <v>32</v>
      </c>
      <c r="B36" s="42"/>
      <c r="C36" s="43"/>
      <c r="D36" s="44">
        <v>222</v>
      </c>
      <c r="E36" s="67"/>
    </row>
    <row r="37" spans="1:5" ht="15">
      <c r="A37" s="52" t="s">
        <v>33</v>
      </c>
      <c r="B37" s="42"/>
      <c r="C37" s="43"/>
      <c r="D37" s="44">
        <v>223</v>
      </c>
      <c r="E37" s="67">
        <f>1614599</f>
        <v>1614599</v>
      </c>
    </row>
    <row r="38" spans="1:5" ht="15">
      <c r="A38" s="52" t="s">
        <v>34</v>
      </c>
      <c r="B38" s="42"/>
      <c r="C38" s="43"/>
      <c r="D38" s="44">
        <v>224</v>
      </c>
      <c r="E38" s="67"/>
    </row>
    <row r="39" spans="1:5" ht="15">
      <c r="A39" s="52" t="s">
        <v>35</v>
      </c>
      <c r="B39" s="42"/>
      <c r="C39" s="43"/>
      <c r="D39" s="44">
        <v>225</v>
      </c>
      <c r="E39" s="67">
        <f>140577</f>
        <v>140577</v>
      </c>
    </row>
    <row r="40" spans="1:5" ht="15">
      <c r="A40" s="52" t="s">
        <v>36</v>
      </c>
      <c r="B40" s="42"/>
      <c r="C40" s="43"/>
      <c r="D40" s="44">
        <v>226</v>
      </c>
      <c r="E40" s="67">
        <f>250069</f>
        <v>250069</v>
      </c>
    </row>
    <row r="41" spans="1:5" ht="15">
      <c r="A41" s="52" t="s">
        <v>56</v>
      </c>
      <c r="B41" s="42"/>
      <c r="C41" s="43"/>
      <c r="D41" s="44">
        <v>260</v>
      </c>
      <c r="E41" s="71"/>
    </row>
    <row r="42" spans="1:5" ht="15">
      <c r="A42" s="52" t="s">
        <v>1</v>
      </c>
      <c r="B42" s="42"/>
      <c r="C42" s="43"/>
      <c r="D42" s="44"/>
      <c r="E42" s="67"/>
    </row>
    <row r="43" spans="1:5" ht="15">
      <c r="A43" s="52" t="s">
        <v>57</v>
      </c>
      <c r="B43" s="42"/>
      <c r="C43" s="43"/>
      <c r="D43" s="44">
        <v>262</v>
      </c>
      <c r="E43" s="67"/>
    </row>
    <row r="44" spans="1:5" ht="15">
      <c r="A44" s="52" t="s">
        <v>58</v>
      </c>
      <c r="B44" s="42"/>
      <c r="C44" s="43"/>
      <c r="D44" s="44">
        <v>290</v>
      </c>
      <c r="E44" s="67">
        <f>2541</f>
        <v>2541</v>
      </c>
    </row>
    <row r="45" spans="1:5" ht="15">
      <c r="A45" s="52" t="s">
        <v>198</v>
      </c>
      <c r="B45" s="42"/>
      <c r="C45" s="43"/>
      <c r="D45" s="44">
        <v>291</v>
      </c>
      <c r="E45" s="67">
        <f>759483</f>
        <v>759483</v>
      </c>
    </row>
    <row r="46" spans="1:5" ht="15">
      <c r="A46" s="52" t="s">
        <v>130</v>
      </c>
      <c r="B46" s="42"/>
      <c r="C46" s="43"/>
      <c r="D46" s="44">
        <v>300</v>
      </c>
      <c r="E46" s="71">
        <f>E48+E49</f>
        <v>0</v>
      </c>
    </row>
    <row r="47" spans="1:5" ht="15">
      <c r="A47" s="52" t="s">
        <v>1</v>
      </c>
      <c r="B47" s="42"/>
      <c r="C47" s="43"/>
      <c r="D47" s="44"/>
      <c r="E47" s="67"/>
    </row>
    <row r="48" spans="1:5" ht="15">
      <c r="A48" s="52" t="s">
        <v>37</v>
      </c>
      <c r="B48" s="42"/>
      <c r="C48" s="43"/>
      <c r="D48" s="44">
        <v>310</v>
      </c>
      <c r="E48" s="72"/>
    </row>
    <row r="49" spans="1:5" ht="15">
      <c r="A49" s="52" t="s">
        <v>38</v>
      </c>
      <c r="B49" s="42"/>
      <c r="C49" s="43"/>
      <c r="D49" s="44">
        <v>340</v>
      </c>
      <c r="E49" s="50">
        <v>0</v>
      </c>
    </row>
    <row r="50" spans="1:5" ht="25.5" hidden="1">
      <c r="A50" s="61" t="s">
        <v>132</v>
      </c>
      <c r="B50" s="62" t="s">
        <v>156</v>
      </c>
      <c r="C50" s="63"/>
      <c r="D50" s="64"/>
      <c r="E50" s="66">
        <f>E51</f>
        <v>0</v>
      </c>
    </row>
    <row r="51" spans="1:5" ht="25.5" hidden="1">
      <c r="A51" s="53" t="s">
        <v>133</v>
      </c>
      <c r="B51" s="40"/>
      <c r="C51" s="41">
        <v>5200900</v>
      </c>
      <c r="D51" s="41"/>
      <c r="E51" s="73">
        <f>E52</f>
        <v>0</v>
      </c>
    </row>
    <row r="52" spans="1:5" ht="15" hidden="1">
      <c r="A52" s="52" t="s">
        <v>28</v>
      </c>
      <c r="B52" s="42"/>
      <c r="C52" s="43"/>
      <c r="D52" s="44">
        <v>210</v>
      </c>
      <c r="E52" s="71">
        <f>E54+E55</f>
        <v>0</v>
      </c>
    </row>
    <row r="53" spans="1:5" ht="15" hidden="1">
      <c r="A53" s="52" t="s">
        <v>1</v>
      </c>
      <c r="B53" s="40"/>
      <c r="C53" s="40"/>
      <c r="D53" s="39"/>
      <c r="E53" s="50"/>
    </row>
    <row r="54" spans="1:5" ht="15" hidden="1">
      <c r="A54" s="52" t="s">
        <v>29</v>
      </c>
      <c r="B54" s="42"/>
      <c r="C54" s="43"/>
      <c r="D54" s="44">
        <v>211</v>
      </c>
      <c r="E54" s="65">
        <v>0</v>
      </c>
    </row>
    <row r="55" spans="1:5" ht="28.5" customHeight="1" hidden="1">
      <c r="A55" s="52" t="s">
        <v>129</v>
      </c>
      <c r="B55" s="42"/>
      <c r="C55" s="43"/>
      <c r="D55" s="44">
        <v>213</v>
      </c>
      <c r="E55" s="67">
        <v>0</v>
      </c>
    </row>
    <row r="56" spans="1:5" ht="19.5" customHeight="1">
      <c r="A56" s="98" t="s">
        <v>163</v>
      </c>
      <c r="B56" s="86" t="s">
        <v>131</v>
      </c>
      <c r="C56" s="43"/>
      <c r="D56" s="87" t="s">
        <v>22</v>
      </c>
      <c r="E56" s="74">
        <f>E57+E60+E63+E71+E74+E66+E68+E77+E80+E84+E86</f>
        <v>2709604</v>
      </c>
    </row>
    <row r="57" spans="1:5" ht="33.75" customHeight="1" hidden="1">
      <c r="A57" s="99" t="s">
        <v>168</v>
      </c>
      <c r="B57" s="86"/>
      <c r="C57" s="93">
        <v>1210521010</v>
      </c>
      <c r="D57" s="44" t="s">
        <v>22</v>
      </c>
      <c r="E57" s="74">
        <f>E58</f>
        <v>0</v>
      </c>
    </row>
    <row r="58" spans="1:5" ht="14.25" customHeight="1" hidden="1">
      <c r="A58" s="97" t="s">
        <v>1</v>
      </c>
      <c r="B58" s="86"/>
      <c r="C58" s="43"/>
      <c r="D58" s="87"/>
      <c r="E58" s="67">
        <f>E59</f>
        <v>0</v>
      </c>
    </row>
    <row r="59" spans="1:5" ht="14.25" customHeight="1" hidden="1">
      <c r="A59" s="52" t="s">
        <v>36</v>
      </c>
      <c r="B59" s="86"/>
      <c r="C59" s="43"/>
      <c r="D59" s="44">
        <v>226</v>
      </c>
      <c r="E59" s="67">
        <v>0</v>
      </c>
    </row>
    <row r="60" spans="1:5" ht="28.5" customHeight="1">
      <c r="A60" s="88" t="s">
        <v>169</v>
      </c>
      <c r="B60" s="42"/>
      <c r="C60" s="93">
        <v>1210921170</v>
      </c>
      <c r="D60" s="44" t="s">
        <v>22</v>
      </c>
      <c r="E60" s="74">
        <f>E61</f>
        <v>1037897</v>
      </c>
    </row>
    <row r="61" spans="1:5" ht="15.75" customHeight="1">
      <c r="A61" s="52" t="s">
        <v>1</v>
      </c>
      <c r="B61" s="42"/>
      <c r="C61" s="43"/>
      <c r="D61" s="44"/>
      <c r="E61" s="67">
        <f>E62</f>
        <v>1037897</v>
      </c>
    </row>
    <row r="62" spans="1:5" ht="13.5" customHeight="1">
      <c r="A62" s="97" t="s">
        <v>36</v>
      </c>
      <c r="B62" s="42"/>
      <c r="C62" s="43"/>
      <c r="D62" s="44">
        <v>226</v>
      </c>
      <c r="E62" s="67">
        <f>1037897</f>
        <v>1037897</v>
      </c>
    </row>
    <row r="63" spans="1:5" ht="29.25" customHeight="1">
      <c r="A63" s="88" t="s">
        <v>175</v>
      </c>
      <c r="B63" s="42"/>
      <c r="C63" s="93">
        <v>1211021120</v>
      </c>
      <c r="D63" s="44" t="s">
        <v>22</v>
      </c>
      <c r="E63" s="74">
        <f>E64</f>
        <v>166950</v>
      </c>
    </row>
    <row r="64" spans="1:5" ht="23.25" customHeight="1">
      <c r="A64" s="52" t="s">
        <v>1</v>
      </c>
      <c r="B64" s="42"/>
      <c r="C64" s="43"/>
      <c r="D64" s="44"/>
      <c r="E64" s="67">
        <f>E65</f>
        <v>166950</v>
      </c>
    </row>
    <row r="65" spans="1:5" ht="25.5" customHeight="1">
      <c r="A65" s="52" t="s">
        <v>36</v>
      </c>
      <c r="B65" s="42"/>
      <c r="C65" s="43"/>
      <c r="D65" s="44">
        <v>226</v>
      </c>
      <c r="E65" s="67">
        <v>166950</v>
      </c>
    </row>
    <row r="66" spans="1:5" ht="73.5" customHeight="1">
      <c r="A66" s="94" t="s">
        <v>176</v>
      </c>
      <c r="B66" s="42"/>
      <c r="C66" s="93">
        <v>1211221140</v>
      </c>
      <c r="D66" s="44" t="s">
        <v>22</v>
      </c>
      <c r="E66" s="74">
        <f>E67</f>
        <v>1504757</v>
      </c>
    </row>
    <row r="67" spans="1:5" ht="22.5" customHeight="1">
      <c r="A67" s="100" t="s">
        <v>35</v>
      </c>
      <c r="B67" s="42"/>
      <c r="C67" s="43"/>
      <c r="D67" s="44">
        <v>225</v>
      </c>
      <c r="E67" s="67">
        <f>1504757</f>
        <v>1504757</v>
      </c>
    </row>
    <row r="68" spans="1:5" ht="48.75" customHeight="1" hidden="1">
      <c r="A68" s="94" t="s">
        <v>170</v>
      </c>
      <c r="B68" s="42"/>
      <c r="C68" s="93">
        <v>1211921150</v>
      </c>
      <c r="D68" s="44" t="s">
        <v>22</v>
      </c>
      <c r="E68" s="74">
        <f>E69+E70</f>
        <v>0</v>
      </c>
    </row>
    <row r="69" spans="1:5" ht="15.75" customHeight="1" hidden="1">
      <c r="A69" s="52" t="s">
        <v>35</v>
      </c>
      <c r="B69" s="42"/>
      <c r="C69" s="43"/>
      <c r="D69" s="44">
        <v>225</v>
      </c>
      <c r="E69" s="67">
        <v>0</v>
      </c>
    </row>
    <row r="70" spans="1:5" ht="15" customHeight="1" hidden="1">
      <c r="A70" s="52" t="s">
        <v>58</v>
      </c>
      <c r="B70" s="42"/>
      <c r="C70" s="43"/>
      <c r="D70" s="44">
        <v>290</v>
      </c>
      <c r="E70" s="67"/>
    </row>
    <row r="71" spans="1:5" ht="31.5" customHeight="1" hidden="1">
      <c r="A71" s="79"/>
      <c r="B71" s="42"/>
      <c r="C71" s="93"/>
      <c r="D71" s="44" t="s">
        <v>22</v>
      </c>
      <c r="E71" s="74">
        <f>E72+E73</f>
        <v>0</v>
      </c>
    </row>
    <row r="72" spans="1:5" ht="0.75" customHeight="1" hidden="1">
      <c r="A72" s="52" t="s">
        <v>35</v>
      </c>
      <c r="B72" s="42"/>
      <c r="C72" s="43"/>
      <c r="D72" s="44">
        <v>225</v>
      </c>
      <c r="E72" s="67"/>
    </row>
    <row r="73" spans="1:5" ht="15" customHeight="1" hidden="1">
      <c r="A73" s="52" t="s">
        <v>36</v>
      </c>
      <c r="B73" s="42"/>
      <c r="C73" s="43"/>
      <c r="D73" s="44">
        <v>226</v>
      </c>
      <c r="E73" s="67"/>
    </row>
    <row r="74" spans="1:5" ht="106.5" customHeight="1" hidden="1">
      <c r="A74" s="95"/>
      <c r="B74" s="42"/>
      <c r="C74" s="93"/>
      <c r="D74" s="44" t="s">
        <v>22</v>
      </c>
      <c r="E74" s="74">
        <f>E75+E76</f>
        <v>0</v>
      </c>
    </row>
    <row r="75" spans="1:5" ht="15" customHeight="1" hidden="1">
      <c r="A75" s="52" t="s">
        <v>36</v>
      </c>
      <c r="B75" s="42"/>
      <c r="C75" s="43"/>
      <c r="D75" s="44">
        <v>226</v>
      </c>
      <c r="E75" s="67"/>
    </row>
    <row r="76" spans="1:5" ht="15" customHeight="1" hidden="1">
      <c r="A76" s="52" t="s">
        <v>38</v>
      </c>
      <c r="B76" s="42"/>
      <c r="C76" s="43"/>
      <c r="D76" s="44">
        <v>340</v>
      </c>
      <c r="E76" s="67"/>
    </row>
    <row r="77" spans="1:5" ht="20.25" customHeight="1" hidden="1">
      <c r="A77" s="96" t="s">
        <v>177</v>
      </c>
      <c r="B77" s="42"/>
      <c r="C77" s="115" t="s">
        <v>178</v>
      </c>
      <c r="D77" s="44" t="s">
        <v>22</v>
      </c>
      <c r="E77" s="74">
        <f>E78+E79</f>
        <v>0</v>
      </c>
    </row>
    <row r="78" spans="1:5" ht="18" customHeight="1" hidden="1">
      <c r="A78" s="96" t="s">
        <v>179</v>
      </c>
      <c r="B78" s="42"/>
      <c r="C78" s="43"/>
      <c r="D78" s="44">
        <v>225</v>
      </c>
      <c r="E78" s="67">
        <v>0</v>
      </c>
    </row>
    <row r="79" spans="1:5" ht="20.25" customHeight="1" hidden="1">
      <c r="A79" s="96" t="s">
        <v>180</v>
      </c>
      <c r="B79" s="42"/>
      <c r="C79" s="43"/>
      <c r="D79" s="44">
        <v>290</v>
      </c>
      <c r="E79" s="67">
        <v>0</v>
      </c>
    </row>
    <row r="80" spans="1:5" ht="33" customHeight="1" hidden="1">
      <c r="A80" s="96" t="s">
        <v>184</v>
      </c>
      <c r="B80" s="42"/>
      <c r="C80" s="115" t="s">
        <v>185</v>
      </c>
      <c r="D80" s="44" t="s">
        <v>22</v>
      </c>
      <c r="E80" s="74">
        <f>E81+E82+E83</f>
        <v>0</v>
      </c>
    </row>
    <row r="81" spans="1:5" ht="15" customHeight="1" hidden="1">
      <c r="A81" s="129" t="s">
        <v>186</v>
      </c>
      <c r="B81" s="42"/>
      <c r="C81" s="43"/>
      <c r="D81" s="44">
        <v>223</v>
      </c>
      <c r="E81" s="67">
        <v>0</v>
      </c>
    </row>
    <row r="82" spans="1:5" ht="15" customHeight="1" hidden="1">
      <c r="A82" s="52" t="s">
        <v>35</v>
      </c>
      <c r="B82" s="42"/>
      <c r="C82" s="130"/>
      <c r="D82" s="44">
        <v>225</v>
      </c>
      <c r="E82" s="67">
        <v>0</v>
      </c>
    </row>
    <row r="83" spans="1:5" ht="15" customHeight="1" hidden="1">
      <c r="A83" s="129" t="s">
        <v>183</v>
      </c>
      <c r="B83" s="42"/>
      <c r="C83" s="130"/>
      <c r="D83" s="44">
        <v>226</v>
      </c>
      <c r="E83" s="67">
        <v>0</v>
      </c>
    </row>
    <row r="84" spans="1:5" ht="15" customHeight="1" hidden="1">
      <c r="A84" s="96" t="s">
        <v>187</v>
      </c>
      <c r="B84" s="42"/>
      <c r="C84" s="115" t="s">
        <v>188</v>
      </c>
      <c r="D84" s="44" t="s">
        <v>22</v>
      </c>
      <c r="E84" s="74">
        <f>E85</f>
        <v>0</v>
      </c>
    </row>
    <row r="85" spans="1:5" ht="29.25" customHeight="1" hidden="1">
      <c r="A85" s="129" t="s">
        <v>183</v>
      </c>
      <c r="B85" s="42"/>
      <c r="C85" s="115"/>
      <c r="D85" s="44">
        <v>226</v>
      </c>
      <c r="E85" s="67">
        <v>0</v>
      </c>
    </row>
    <row r="86" spans="1:5" ht="48.75" customHeight="1" hidden="1">
      <c r="A86" s="94" t="s">
        <v>170</v>
      </c>
      <c r="B86" s="42"/>
      <c r="C86" s="115" t="s">
        <v>194</v>
      </c>
      <c r="D86" s="38" t="s">
        <v>22</v>
      </c>
      <c r="E86" s="74">
        <f>E87</f>
        <v>0</v>
      </c>
    </row>
    <row r="87" spans="1:5" ht="30" customHeight="1" hidden="1">
      <c r="A87" s="52" t="s">
        <v>35</v>
      </c>
      <c r="B87" s="42"/>
      <c r="C87" s="115"/>
      <c r="D87" s="44">
        <v>225</v>
      </c>
      <c r="E87" s="67">
        <v>0</v>
      </c>
    </row>
    <row r="88" spans="1:5" ht="22.5" customHeight="1">
      <c r="A88" s="85" t="s">
        <v>163</v>
      </c>
      <c r="B88" s="86" t="s">
        <v>164</v>
      </c>
      <c r="C88" s="43"/>
      <c r="D88" s="87" t="s">
        <v>22</v>
      </c>
      <c r="E88" s="74">
        <f>E89+E91</f>
        <v>740160</v>
      </c>
    </row>
    <row r="89" spans="1:5" ht="28.5" customHeight="1">
      <c r="A89" s="96" t="s">
        <v>195</v>
      </c>
      <c r="B89" s="86"/>
      <c r="C89" s="115" t="s">
        <v>196</v>
      </c>
      <c r="D89" s="77" t="s">
        <v>22</v>
      </c>
      <c r="E89" s="67">
        <f>E90</f>
        <v>603450</v>
      </c>
    </row>
    <row r="90" spans="1:5" ht="25.5" customHeight="1">
      <c r="A90" s="96" t="s">
        <v>183</v>
      </c>
      <c r="B90" s="86"/>
      <c r="C90" s="43"/>
      <c r="D90" s="44">
        <v>226</v>
      </c>
      <c r="E90" s="67">
        <v>603450</v>
      </c>
    </row>
    <row r="91" spans="1:5" ht="93.75" customHeight="1">
      <c r="A91" s="96" t="s">
        <v>174</v>
      </c>
      <c r="B91" s="42"/>
      <c r="C91" s="93">
        <v>1212076240</v>
      </c>
      <c r="D91" s="44" t="s">
        <v>22</v>
      </c>
      <c r="E91" s="74">
        <f>E92+E93</f>
        <v>136710</v>
      </c>
    </row>
    <row r="92" spans="1:5" ht="25.5" customHeight="1">
      <c r="A92" s="52" t="s">
        <v>29</v>
      </c>
      <c r="B92" s="42"/>
      <c r="C92" s="43"/>
      <c r="D92" s="44">
        <v>211</v>
      </c>
      <c r="E92" s="67">
        <f>105000</f>
        <v>105000</v>
      </c>
    </row>
    <row r="93" spans="1:5" ht="24" customHeight="1">
      <c r="A93" s="52" t="s">
        <v>129</v>
      </c>
      <c r="B93" s="42"/>
      <c r="C93" s="43"/>
      <c r="D93" s="44">
        <v>213</v>
      </c>
      <c r="E93" s="67">
        <f>31710</f>
        <v>31710</v>
      </c>
    </row>
    <row r="94" spans="1:5" ht="86.25" customHeight="1">
      <c r="A94" s="114" t="s">
        <v>173</v>
      </c>
      <c r="B94" s="86" t="s">
        <v>172</v>
      </c>
      <c r="C94" s="43"/>
      <c r="D94" s="87" t="s">
        <v>22</v>
      </c>
      <c r="E94" s="74">
        <f>E95</f>
        <v>31354642</v>
      </c>
    </row>
    <row r="95" spans="1:5" ht="75.75" customHeight="1">
      <c r="A95" s="91" t="s">
        <v>171</v>
      </c>
      <c r="B95" s="80"/>
      <c r="C95" s="93">
        <v>1210376210</v>
      </c>
      <c r="D95" s="76" t="s">
        <v>22</v>
      </c>
      <c r="E95" s="90">
        <f>E96+E104+E100</f>
        <v>31354642</v>
      </c>
    </row>
    <row r="96" spans="1:5" ht="15">
      <c r="A96" s="52" t="s">
        <v>28</v>
      </c>
      <c r="B96" s="42"/>
      <c r="C96" s="101"/>
      <c r="D96" s="44">
        <v>210</v>
      </c>
      <c r="E96" s="71">
        <f>E98+E99</f>
        <v>30611954</v>
      </c>
    </row>
    <row r="97" spans="1:5" ht="15">
      <c r="A97" s="52" t="s">
        <v>1</v>
      </c>
      <c r="B97" s="40"/>
      <c r="C97" s="40"/>
      <c r="D97" s="39"/>
      <c r="E97" s="50"/>
    </row>
    <row r="98" spans="1:5" ht="15">
      <c r="A98" s="52" t="s">
        <v>29</v>
      </c>
      <c r="B98" s="42"/>
      <c r="C98" s="43"/>
      <c r="D98" s="44">
        <v>211</v>
      </c>
      <c r="E98" s="67">
        <f>23511485</f>
        <v>23511485</v>
      </c>
    </row>
    <row r="99" spans="1:5" ht="15">
      <c r="A99" s="52" t="s">
        <v>129</v>
      </c>
      <c r="B99" s="42"/>
      <c r="C99" s="43"/>
      <c r="D99" s="44">
        <v>213</v>
      </c>
      <c r="E99" s="67">
        <f>7100469</f>
        <v>7100469</v>
      </c>
    </row>
    <row r="100" spans="1:5" ht="15">
      <c r="A100" s="52" t="s">
        <v>39</v>
      </c>
      <c r="B100" s="42"/>
      <c r="C100" s="43"/>
      <c r="D100" s="44">
        <v>220</v>
      </c>
      <c r="E100" s="67">
        <f>E103+E102</f>
        <v>213264</v>
      </c>
    </row>
    <row r="101" spans="1:5" ht="15">
      <c r="A101" s="52" t="s">
        <v>1</v>
      </c>
      <c r="B101" s="42"/>
      <c r="C101" s="43"/>
      <c r="D101" s="44"/>
      <c r="E101" s="67"/>
    </row>
    <row r="102" spans="1:5" ht="15">
      <c r="A102" s="52" t="s">
        <v>31</v>
      </c>
      <c r="B102" s="42"/>
      <c r="C102" s="43"/>
      <c r="D102" s="44">
        <v>221</v>
      </c>
      <c r="E102" s="67">
        <f>114347</f>
        <v>114347</v>
      </c>
    </row>
    <row r="103" spans="1:5" ht="15">
      <c r="A103" s="52" t="s">
        <v>36</v>
      </c>
      <c r="B103" s="42"/>
      <c r="C103" s="43"/>
      <c r="D103" s="44">
        <v>226</v>
      </c>
      <c r="E103" s="67">
        <v>98917</v>
      </c>
    </row>
    <row r="104" spans="1:5" ht="15">
      <c r="A104" s="52" t="s">
        <v>130</v>
      </c>
      <c r="B104" s="42"/>
      <c r="C104" s="43"/>
      <c r="D104" s="44">
        <v>300</v>
      </c>
      <c r="E104" s="71">
        <f>E106+E107</f>
        <v>529424</v>
      </c>
    </row>
    <row r="105" spans="1:5" ht="15">
      <c r="A105" s="52" t="s">
        <v>1</v>
      </c>
      <c r="B105" s="42"/>
      <c r="C105" s="43"/>
      <c r="D105" s="44"/>
      <c r="E105" s="67"/>
    </row>
    <row r="106" spans="1:5" ht="15">
      <c r="A106" s="52" t="s">
        <v>37</v>
      </c>
      <c r="B106" s="42"/>
      <c r="C106" s="43"/>
      <c r="D106" s="44">
        <v>310</v>
      </c>
      <c r="E106" s="67">
        <v>428401</v>
      </c>
    </row>
    <row r="107" spans="1:5" ht="13.5" customHeight="1">
      <c r="A107" s="52" t="s">
        <v>38</v>
      </c>
      <c r="B107" s="42"/>
      <c r="C107" s="43"/>
      <c r="D107" s="44">
        <v>340</v>
      </c>
      <c r="E107" s="67">
        <v>101023</v>
      </c>
    </row>
    <row r="108" spans="1:5" ht="17.25" customHeight="1" hidden="1">
      <c r="A108" s="116" t="s">
        <v>163</v>
      </c>
      <c r="B108" s="117" t="s">
        <v>164</v>
      </c>
      <c r="C108" s="118"/>
      <c r="D108" s="119" t="s">
        <v>22</v>
      </c>
      <c r="E108" s="120">
        <f>E109+E111</f>
        <v>0</v>
      </c>
    </row>
    <row r="109" spans="1:5" ht="48" customHeight="1" hidden="1">
      <c r="A109" s="121" t="s">
        <v>165</v>
      </c>
      <c r="B109" s="122"/>
      <c r="C109" s="123"/>
      <c r="D109" s="124"/>
      <c r="E109" s="125">
        <f>E110</f>
        <v>0</v>
      </c>
    </row>
    <row r="110" spans="1:5" ht="14.25" customHeight="1" hidden="1">
      <c r="A110" s="112" t="s">
        <v>36</v>
      </c>
      <c r="B110" s="122"/>
      <c r="C110" s="124"/>
      <c r="D110" s="124">
        <v>226</v>
      </c>
      <c r="E110" s="125"/>
    </row>
    <row r="111" spans="1:5" ht="92.25" customHeight="1" hidden="1">
      <c r="A111" s="126"/>
      <c r="B111" s="122"/>
      <c r="C111" s="127">
        <v>1212076240</v>
      </c>
      <c r="D111" s="128" t="s">
        <v>22</v>
      </c>
      <c r="E111" s="125">
        <f>E112+E113</f>
        <v>0</v>
      </c>
    </row>
    <row r="112" spans="1:5" ht="18" customHeight="1" hidden="1">
      <c r="A112" s="112"/>
      <c r="B112" s="122"/>
      <c r="C112" s="124"/>
      <c r="D112" s="124">
        <v>211</v>
      </c>
      <c r="E112" s="125"/>
    </row>
    <row r="113" spans="1:5" ht="18" customHeight="1" hidden="1">
      <c r="A113" s="112"/>
      <c r="B113" s="122"/>
      <c r="C113" s="124"/>
      <c r="D113" s="124">
        <v>213</v>
      </c>
      <c r="E113" s="125"/>
    </row>
    <row r="114" spans="1:5" ht="24.75" customHeight="1">
      <c r="A114" s="78" t="s">
        <v>162</v>
      </c>
      <c r="B114" s="82" t="s">
        <v>134</v>
      </c>
      <c r="C114" s="40"/>
      <c r="D114" s="77" t="s">
        <v>22</v>
      </c>
      <c r="E114" s="74">
        <f>E115</f>
        <v>2707703</v>
      </c>
    </row>
    <row r="115" spans="1:5" ht="23.25" customHeight="1">
      <c r="A115" s="52" t="s">
        <v>1</v>
      </c>
      <c r="B115" s="40"/>
      <c r="C115" s="40"/>
      <c r="D115" s="38" t="s">
        <v>22</v>
      </c>
      <c r="E115" s="67">
        <f>E116+E117+E118+E120+E123+E122+E119+E121</f>
        <v>2707703</v>
      </c>
    </row>
    <row r="116" spans="1:5" ht="25.5" customHeight="1">
      <c r="A116" s="52" t="s">
        <v>29</v>
      </c>
      <c r="B116" s="40"/>
      <c r="C116" s="40"/>
      <c r="D116" s="38">
        <v>211</v>
      </c>
      <c r="E116" s="67">
        <v>1489999.68</v>
      </c>
    </row>
    <row r="117" spans="1:5" ht="20.25" customHeight="1">
      <c r="A117" s="52" t="s">
        <v>129</v>
      </c>
      <c r="B117" s="40"/>
      <c r="C117" s="40"/>
      <c r="D117" s="38">
        <v>213</v>
      </c>
      <c r="E117" s="67">
        <v>449979.9</v>
      </c>
    </row>
    <row r="118" spans="1:5" ht="18.75" customHeight="1">
      <c r="A118" s="52" t="s">
        <v>33</v>
      </c>
      <c r="B118" s="40"/>
      <c r="C118" s="40"/>
      <c r="D118" s="38">
        <v>223</v>
      </c>
      <c r="E118" s="67">
        <v>358609</v>
      </c>
    </row>
    <row r="119" spans="1:5" ht="18.75" customHeight="1">
      <c r="A119" s="52" t="s">
        <v>35</v>
      </c>
      <c r="B119" s="40"/>
      <c r="C119" s="40"/>
      <c r="D119" s="38">
        <v>225</v>
      </c>
      <c r="E119" s="67">
        <v>75000</v>
      </c>
    </row>
    <row r="120" spans="1:5" ht="21" customHeight="1">
      <c r="A120" s="52" t="s">
        <v>36</v>
      </c>
      <c r="B120" s="40"/>
      <c r="C120" s="40"/>
      <c r="D120" s="38">
        <v>226</v>
      </c>
      <c r="E120" s="67">
        <v>5000</v>
      </c>
    </row>
    <row r="121" spans="1:5" ht="23.25" customHeight="1">
      <c r="A121" s="52" t="s">
        <v>58</v>
      </c>
      <c r="B121" s="40"/>
      <c r="C121" s="40"/>
      <c r="D121" s="38">
        <v>290</v>
      </c>
      <c r="E121" s="67">
        <f>0</f>
        <v>0</v>
      </c>
    </row>
    <row r="122" spans="1:5" ht="24" customHeight="1">
      <c r="A122" s="52" t="s">
        <v>37</v>
      </c>
      <c r="B122" s="40"/>
      <c r="C122" s="40"/>
      <c r="D122" s="38">
        <v>310</v>
      </c>
      <c r="E122" s="67">
        <v>270000</v>
      </c>
    </row>
    <row r="123" spans="1:5" ht="16.5" customHeight="1">
      <c r="A123" s="52" t="s">
        <v>38</v>
      </c>
      <c r="B123" s="40"/>
      <c r="C123" s="40"/>
      <c r="D123" s="38">
        <v>340</v>
      </c>
      <c r="E123" s="67">
        <v>59114.42</v>
      </c>
    </row>
    <row r="124" spans="1:5" ht="15" customHeight="1">
      <c r="A124" s="83" t="s">
        <v>135</v>
      </c>
      <c r="B124" s="84" t="s">
        <v>136</v>
      </c>
      <c r="C124" s="40"/>
      <c r="D124" s="38" t="s">
        <v>22</v>
      </c>
      <c r="E124" s="74">
        <f>E125</f>
        <v>131417.25</v>
      </c>
    </row>
    <row r="125" spans="1:5" ht="15" customHeight="1">
      <c r="A125" s="52" t="s">
        <v>1</v>
      </c>
      <c r="B125" s="40"/>
      <c r="C125" s="40"/>
      <c r="D125" s="38"/>
      <c r="E125" s="67">
        <f>E126+E127+E129+E130+E128</f>
        <v>131417.25</v>
      </c>
    </row>
    <row r="126" spans="1:5" ht="15" customHeight="1">
      <c r="A126" s="52" t="s">
        <v>31</v>
      </c>
      <c r="B126" s="40"/>
      <c r="C126" s="40"/>
      <c r="D126" s="38">
        <v>221</v>
      </c>
      <c r="E126" s="67">
        <f>26400</f>
        <v>26400</v>
      </c>
    </row>
    <row r="127" spans="1:5" ht="15" customHeight="1">
      <c r="A127" s="52" t="s">
        <v>35</v>
      </c>
      <c r="B127" s="40"/>
      <c r="C127" s="40"/>
      <c r="D127" s="38">
        <v>225</v>
      </c>
      <c r="E127" s="67">
        <f>47305</f>
        <v>47305</v>
      </c>
    </row>
    <row r="128" spans="1:5" ht="15" customHeight="1">
      <c r="A128" s="52" t="s">
        <v>58</v>
      </c>
      <c r="B128" s="40"/>
      <c r="C128" s="40"/>
      <c r="D128" s="38">
        <v>290</v>
      </c>
      <c r="E128" s="67">
        <f>6000</f>
        <v>6000</v>
      </c>
    </row>
    <row r="129" spans="1:5" ht="15" customHeight="1">
      <c r="A129" s="52" t="s">
        <v>37</v>
      </c>
      <c r="B129" s="40"/>
      <c r="C129" s="40"/>
      <c r="D129" s="38">
        <v>310</v>
      </c>
      <c r="E129" s="67">
        <f>34500</f>
        <v>34500</v>
      </c>
    </row>
    <row r="130" spans="1:5" ht="15" customHeight="1">
      <c r="A130" s="52" t="s">
        <v>38</v>
      </c>
      <c r="B130" s="40"/>
      <c r="C130" s="40"/>
      <c r="D130" s="38">
        <v>340</v>
      </c>
      <c r="E130" s="67">
        <f>17212.25</f>
        <v>17212.25</v>
      </c>
    </row>
    <row r="131" spans="1:5" ht="15" customHeight="1">
      <c r="A131" s="52"/>
      <c r="B131" s="42"/>
      <c r="C131" s="43"/>
      <c r="D131" s="44"/>
      <c r="E131" s="65"/>
    </row>
    <row r="132" spans="1:5" ht="0.75" customHeight="1">
      <c r="A132" s="52"/>
      <c r="B132" s="42"/>
      <c r="C132" s="44"/>
      <c r="D132" s="44"/>
      <c r="E132" s="50"/>
    </row>
    <row r="134" spans="1:40" ht="15">
      <c r="A134" s="194" t="s">
        <v>137</v>
      </c>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row>
    <row r="135" spans="1:40" ht="15">
      <c r="A135" s="194" t="s">
        <v>143</v>
      </c>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row>
    <row r="136" spans="1:39" ht="15">
      <c r="A136" s="194" t="s">
        <v>139</v>
      </c>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55"/>
      <c r="AA136" s="55"/>
      <c r="AB136" s="55"/>
      <c r="AC136" s="55"/>
      <c r="AD136" s="55"/>
      <c r="AE136" s="55"/>
      <c r="AF136" s="55"/>
      <c r="AG136" s="55"/>
      <c r="AH136" s="55"/>
      <c r="AI136" s="55"/>
      <c r="AJ136" s="55"/>
      <c r="AK136" s="55"/>
      <c r="AL136" s="55"/>
      <c r="AM136" s="55"/>
    </row>
    <row r="137" spans="1:39" ht="1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row>
    <row r="138" spans="1:43" ht="15">
      <c r="A138" s="194" t="s">
        <v>140</v>
      </c>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row>
    <row r="139" spans="1:41" ht="15">
      <c r="A139" s="194" t="s">
        <v>141</v>
      </c>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row>
    <row r="140" spans="1:39" ht="15">
      <c r="A140" s="194" t="s">
        <v>142</v>
      </c>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55"/>
      <c r="AA140" s="55"/>
      <c r="AB140" s="55"/>
      <c r="AC140" s="55"/>
      <c r="AD140" s="55"/>
      <c r="AE140" s="55"/>
      <c r="AF140" s="55"/>
      <c r="AG140" s="55"/>
      <c r="AH140" s="55"/>
      <c r="AI140" s="55"/>
      <c r="AJ140" s="55"/>
      <c r="AK140" s="55"/>
      <c r="AL140" s="55"/>
      <c r="AM140" s="55"/>
    </row>
    <row r="141" spans="1:39" ht="1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row>
    <row r="142" spans="1:42" ht="15">
      <c r="A142" s="194" t="s">
        <v>144</v>
      </c>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row>
    <row r="143" spans="1:40" ht="15">
      <c r="A143" s="194" t="s">
        <v>138</v>
      </c>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row>
    <row r="144" spans="1:39" ht="1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row>
    <row r="145" spans="1:39" ht="1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row>
    <row r="146" spans="1:39" ht="15">
      <c r="A146" s="194" t="s">
        <v>146</v>
      </c>
      <c r="B146" s="194"/>
      <c r="C146" s="194"/>
      <c r="D146" s="194"/>
      <c r="E146" s="194"/>
      <c r="F146" s="194"/>
      <c r="G146" s="194"/>
      <c r="H146" s="194"/>
      <c r="I146" s="194"/>
      <c r="J146" s="194"/>
      <c r="K146" s="194"/>
      <c r="L146" s="194"/>
      <c r="M146" s="194"/>
      <c r="N146" s="194"/>
      <c r="O146" s="194"/>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row>
    <row r="147" spans="1:39" ht="1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row>
    <row r="148" spans="1:39" ht="15">
      <c r="A148" s="194" t="s">
        <v>145</v>
      </c>
      <c r="B148" s="194"/>
      <c r="C148" s="194"/>
      <c r="D148" s="194"/>
      <c r="E148" s="194"/>
      <c r="F148" s="5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55"/>
      <c r="AK148" s="55"/>
      <c r="AL148" s="55"/>
      <c r="AM148" s="55"/>
    </row>
    <row r="149" spans="1:39" ht="15">
      <c r="A149" s="55"/>
      <c r="B149" s="55"/>
      <c r="C149" s="56"/>
      <c r="D149" s="56"/>
      <c r="E149" s="56"/>
      <c r="F149" s="55"/>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5"/>
      <c r="AK149" s="55"/>
      <c r="AL149" s="55"/>
      <c r="AM149" s="55"/>
    </row>
    <row r="150" spans="1:39" ht="15">
      <c r="A150" s="55"/>
      <c r="B150" s="10"/>
      <c r="C150" s="195"/>
      <c r="D150" s="195"/>
      <c r="E150" s="195"/>
      <c r="F150" s="57"/>
      <c r="G150" s="199"/>
      <c r="H150" s="199"/>
      <c r="I150" s="56"/>
      <c r="J150" s="195"/>
      <c r="K150" s="195"/>
      <c r="L150" s="195"/>
      <c r="M150" s="195"/>
      <c r="N150" s="195"/>
      <c r="O150" s="195"/>
      <c r="P150" s="195"/>
      <c r="Q150" s="195"/>
      <c r="R150" s="195"/>
      <c r="S150" s="195"/>
      <c r="T150" s="195"/>
      <c r="U150" s="195"/>
      <c r="V150" s="195"/>
      <c r="W150" s="195"/>
      <c r="X150" s="195"/>
      <c r="Y150" s="195"/>
      <c r="Z150" s="195"/>
      <c r="AA150" s="195"/>
      <c r="AB150" s="151">
        <v>20</v>
      </c>
      <c r="AC150" s="151"/>
      <c r="AD150" s="151"/>
      <c r="AE150" s="151"/>
      <c r="AF150" s="199"/>
      <c r="AG150" s="199"/>
      <c r="AH150" s="199"/>
      <c r="AI150" s="199"/>
      <c r="AJ150" s="194" t="s">
        <v>3</v>
      </c>
      <c r="AK150" s="194"/>
      <c r="AL150" s="194"/>
      <c r="AM150" s="194"/>
    </row>
  </sheetData>
  <sheetProtection/>
  <mergeCells count="21">
    <mergeCell ref="A142:AP142"/>
    <mergeCell ref="A134:AN134"/>
    <mergeCell ref="A135:AN135"/>
    <mergeCell ref="AF150:AI150"/>
    <mergeCell ref="AJ150:AM150"/>
    <mergeCell ref="G150:H150"/>
    <mergeCell ref="C150:E150"/>
    <mergeCell ref="A136:Y136"/>
    <mergeCell ref="A139:AO139"/>
    <mergeCell ref="A143:AN143"/>
    <mergeCell ref="J150:AA150"/>
    <mergeCell ref="A138:AQ138"/>
    <mergeCell ref="G148:AI148"/>
    <mergeCell ref="AB150:AE150"/>
    <mergeCell ref="A148:E148"/>
    <mergeCell ref="A1:C1"/>
    <mergeCell ref="A2:C2"/>
    <mergeCell ref="D1:D2"/>
    <mergeCell ref="E1:E2"/>
    <mergeCell ref="A140:Y140"/>
    <mergeCell ref="A146:O146"/>
  </mergeCells>
  <printOptions/>
  <pageMargins left="0" right="0" top="0" bottom="0" header="0.31496062992125984" footer="0.31496062992125984"/>
  <pageSetup horizontalDpi="600" verticalDpi="600" orientation="portrait" paperSize="9" scale="77" r:id="rId1"/>
  <rowBreaks count="2" manualBreakCount="2">
    <brk id="55" max="4" man="1"/>
    <brk id="1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2018-04-16T07:03:51Z</cp:lastPrinted>
  <dcterms:created xsi:type="dcterms:W3CDTF">2010-11-26T07:12:57Z</dcterms:created>
  <dcterms:modified xsi:type="dcterms:W3CDTF">2018-04-16T07:03:58Z</dcterms:modified>
  <cp:category/>
  <cp:version/>
  <cp:contentType/>
  <cp:contentStatus/>
</cp:coreProperties>
</file>